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4940" windowHeight="8640" tabRatio="735" activeTab="5"/>
  </bookViews>
  <sheets>
    <sheet name="Forside - Oversikt" sheetId="1" r:id="rId1"/>
    <sheet name="Undervisning masterprogrammet" sheetId="2" r:id="rId2"/>
    <sheet name="Annen undervisning" sheetId="8" r:id="rId3"/>
    <sheet name="Eksamen" sheetId="3" r:id="rId4"/>
    <sheet name="Grads- og stillingsbedømmelser" sheetId="4" r:id="rId5"/>
    <sheet name="Administrativt arbeid" sheetId="5" r:id="rId6"/>
    <sheet name="2årsplan" sheetId="7" r:id="rId7"/>
  </sheets>
  <calcPr calcId="145621"/>
</workbook>
</file>

<file path=xl/calcChain.xml><?xml version="1.0" encoding="utf-8"?>
<calcChain xmlns="http://schemas.openxmlformats.org/spreadsheetml/2006/main">
  <c r="F21" i="4" l="1"/>
  <c r="F26" i="2" l="1"/>
  <c r="F9" i="2"/>
  <c r="F8" i="2"/>
  <c r="F6" i="2"/>
  <c r="F12" i="3"/>
  <c r="F11" i="3"/>
  <c r="F40" i="2"/>
  <c r="F39" i="2"/>
  <c r="F38" i="2"/>
  <c r="F36" i="2"/>
  <c r="F11" i="8"/>
  <c r="F10" i="8"/>
  <c r="J59" i="7"/>
  <c r="F59" i="7"/>
  <c r="J60" i="7"/>
  <c r="F60" i="7"/>
  <c r="F10" i="3"/>
  <c r="F9" i="3"/>
  <c r="F8" i="3"/>
  <c r="F37" i="2"/>
  <c r="F35" i="2"/>
  <c r="F34" i="2"/>
  <c r="F8" i="8"/>
  <c r="F7" i="8"/>
  <c r="F5" i="8"/>
  <c r="F4" i="8"/>
  <c r="F12" i="8" s="1"/>
  <c r="C30" i="1" s="1"/>
  <c r="D20" i="1"/>
  <c r="D19" i="1"/>
  <c r="A1" i="7"/>
  <c r="G5" i="5"/>
  <c r="J5" i="7"/>
  <c r="J37" i="7" s="1"/>
  <c r="J6" i="7"/>
  <c r="J7" i="7"/>
  <c r="J9" i="7"/>
  <c r="J10" i="7"/>
  <c r="J12" i="7"/>
  <c r="J13" i="7"/>
  <c r="J14" i="7"/>
  <c r="J16" i="7"/>
  <c r="J17" i="7"/>
  <c r="J18" i="7"/>
  <c r="J19" i="7"/>
  <c r="J20" i="7"/>
  <c r="J22" i="7"/>
  <c r="J23" i="7"/>
  <c r="J25" i="7"/>
  <c r="J26" i="7"/>
  <c r="J28" i="7"/>
  <c r="J29" i="7"/>
  <c r="J31" i="7"/>
  <c r="J32" i="7"/>
  <c r="J33" i="7"/>
  <c r="J34" i="7"/>
  <c r="J42" i="7"/>
  <c r="J43" i="7"/>
  <c r="J44" i="7"/>
  <c r="J45" i="7"/>
  <c r="J46" i="7"/>
  <c r="J47" i="7"/>
  <c r="J49" i="7"/>
  <c r="E50" i="7"/>
  <c r="F50" i="7"/>
  <c r="I50" i="7"/>
  <c r="J50" i="7" s="1"/>
  <c r="J61" i="7" s="1"/>
  <c r="J52" i="7"/>
  <c r="J53" i="7"/>
  <c r="J54" i="7"/>
  <c r="J56" i="7"/>
  <c r="J57" i="7"/>
  <c r="J58" i="7"/>
  <c r="F5" i="7"/>
  <c r="F37" i="7" s="1"/>
  <c r="F63" i="7" s="1"/>
  <c r="C40" i="1" s="1"/>
  <c r="D40" i="1" s="1"/>
  <c r="F6" i="7"/>
  <c r="F7" i="7"/>
  <c r="F9" i="7"/>
  <c r="F10" i="7"/>
  <c r="F12" i="7"/>
  <c r="F13" i="7"/>
  <c r="F14" i="7"/>
  <c r="F16" i="7"/>
  <c r="F17" i="7"/>
  <c r="F18" i="7"/>
  <c r="F19" i="7"/>
  <c r="F20" i="7"/>
  <c r="F22" i="7"/>
  <c r="F23" i="7"/>
  <c r="F25" i="7"/>
  <c r="F26" i="7"/>
  <c r="F28" i="7"/>
  <c r="F29" i="7"/>
  <c r="F31" i="7"/>
  <c r="F32" i="7"/>
  <c r="F33" i="7"/>
  <c r="F34" i="7"/>
  <c r="F42" i="7"/>
  <c r="F43" i="7"/>
  <c r="F44" i="7"/>
  <c r="F45" i="7"/>
  <c r="F46" i="7"/>
  <c r="F47" i="7"/>
  <c r="F49" i="7"/>
  <c r="F52" i="7"/>
  <c r="F53" i="7"/>
  <c r="F54" i="7"/>
  <c r="F56" i="7"/>
  <c r="F57" i="7"/>
  <c r="F58" i="7"/>
  <c r="D14" i="1"/>
  <c r="D21" i="1"/>
  <c r="D18" i="1"/>
  <c r="D15" i="1"/>
  <c r="D16" i="1"/>
  <c r="D17" i="1"/>
  <c r="G7" i="5"/>
  <c r="G8" i="5"/>
  <c r="G10" i="5"/>
  <c r="G11" i="5"/>
  <c r="G12" i="5"/>
  <c r="G13" i="5"/>
  <c r="G14" i="5"/>
  <c r="F4" i="4"/>
  <c r="F5" i="4"/>
  <c r="F7" i="4"/>
  <c r="F8" i="4"/>
  <c r="F10" i="4"/>
  <c r="F12" i="4"/>
  <c r="F18" i="4"/>
  <c r="F20" i="4"/>
  <c r="F22" i="4"/>
  <c r="F23" i="4"/>
  <c r="F24" i="4"/>
  <c r="F4" i="3"/>
  <c r="F5" i="3"/>
  <c r="F6" i="3"/>
  <c r="F7" i="3"/>
  <c r="F14" i="3"/>
  <c r="E15" i="3"/>
  <c r="F15" i="3"/>
  <c r="F17" i="3"/>
  <c r="F18" i="3"/>
  <c r="F19" i="3"/>
  <c r="F20" i="3"/>
  <c r="F22" i="3"/>
  <c r="F23" i="3"/>
  <c r="F24" i="3"/>
  <c r="F25" i="3"/>
  <c r="F26" i="3"/>
  <c r="F27" i="3"/>
  <c r="F4" i="2"/>
  <c r="F5" i="2"/>
  <c r="F7" i="2"/>
  <c r="F11" i="2"/>
  <c r="F12" i="2"/>
  <c r="F13" i="2"/>
  <c r="F15" i="2"/>
  <c r="F16" i="2"/>
  <c r="F17" i="2"/>
  <c r="F18" i="2"/>
  <c r="F20" i="2"/>
  <c r="F21" i="2"/>
  <c r="F22" i="2"/>
  <c r="F23" i="2"/>
  <c r="F24" i="2"/>
  <c r="F27" i="2"/>
  <c r="F28" i="2"/>
  <c r="F29" i="2"/>
  <c r="F31" i="2"/>
  <c r="F32" i="2"/>
  <c r="G4" i="5"/>
  <c r="F61" i="7"/>
  <c r="G15" i="5"/>
  <c r="C33" i="1"/>
  <c r="F25" i="4"/>
  <c r="C32" i="1"/>
  <c r="C25" i="1"/>
  <c r="D25" i="1"/>
  <c r="C36" i="1"/>
  <c r="J63" i="7" l="1"/>
  <c r="C41" i="1" s="1"/>
  <c r="D41" i="1" s="1"/>
  <c r="F28" i="3"/>
  <c r="C31" i="1" s="1"/>
  <c r="F41" i="2"/>
  <c r="C29" i="1" s="1"/>
  <c r="C34" i="1" l="1"/>
  <c r="C37" i="1" s="1"/>
</calcChain>
</file>

<file path=xl/comments1.xml><?xml version="1.0" encoding="utf-8"?>
<comments xmlns="http://schemas.openxmlformats.org/spreadsheetml/2006/main">
  <authors>
    <author>Jan Erik Hatling</author>
    <author>jurjh</author>
  </authors>
  <commentList>
    <comment ref="E5" authorId="0">
      <text>
        <r>
          <rPr>
            <sz val="8"/>
            <color indexed="81"/>
            <rFont val="Tahoma"/>
            <family val="2"/>
          </rPr>
          <t>Fra: dd.mm.åååå</t>
        </r>
      </text>
    </comment>
    <comment ref="F5" authorId="0">
      <text>
        <r>
          <rPr>
            <sz val="8"/>
            <color indexed="81"/>
            <rFont val="Tahoma"/>
            <family val="2"/>
          </rPr>
          <t>Til: dd.mm.åååå</t>
        </r>
      </text>
    </comment>
    <comment ref="B13" authorId="0">
      <text>
        <r>
          <rPr>
            <sz val="8"/>
            <color indexed="81"/>
            <rFont val="Tahoma"/>
            <family val="2"/>
          </rPr>
          <t xml:space="preserve">Sett inn antall måneder med aktuell plikt. </t>
        </r>
      </text>
    </comment>
    <comment ref="C13" authorId="0">
      <text>
        <r>
          <rPr>
            <sz val="8"/>
            <color indexed="81"/>
            <rFont val="Tahoma"/>
            <family val="2"/>
          </rPr>
          <t xml:space="preserve">Gjelder samlet for undervisning og administrasjon. 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Jan Erik Hatling:</t>
        </r>
        <r>
          <rPr>
            <sz val="8"/>
            <color indexed="81"/>
            <rFont val="Tahoma"/>
            <family val="2"/>
          </rPr>
          <t xml:space="preserve">
Gjelder ved forskningstermin, post.doc uten undervisningsplikt, frikjøp eller annen tilsetting uten undervisningsplikt.</t>
        </r>
      </text>
    </comment>
    <comment ref="C19" authorId="0">
      <text>
        <r>
          <rPr>
            <sz val="8"/>
            <color indexed="81"/>
            <rFont val="Tahoma"/>
            <family val="2"/>
          </rPr>
          <t xml:space="preserve">Frikjøp i % av et helt årsverk/månedsverk. Frikjøp av all undervisning tilsvarer 50%. Kontakt administrasjonen om du er i tvil.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Gjelder bla.a. ved verv som dekan, prodekan, visedekan</t>
        </r>
      </text>
    </comment>
    <comment ref="C20" authorId="0">
      <text>
        <r>
          <rPr>
            <sz val="8"/>
            <color indexed="81"/>
            <rFont val="Tahoma"/>
            <family val="2"/>
          </rPr>
          <t>Sett inn avtalt undervisningsplikt i arbeidstimer.</t>
        </r>
      </text>
    </comment>
    <comment ref="D23" authorId="0">
      <text>
        <r>
          <rPr>
            <sz val="8"/>
            <color indexed="81"/>
            <rFont val="Tahoma"/>
            <family val="2"/>
          </rPr>
          <t>Skriv  JA eller NEI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jurjh:</t>
        </r>
        <r>
          <rPr>
            <sz val="8"/>
            <color indexed="81"/>
            <rFont val="Tahoma"/>
            <family val="2"/>
          </rPr>
          <t xml:space="preserve">
Registrert sykefravær og lønnet permisjon som gir fradrag i plikten. </t>
        </r>
      </text>
    </comment>
    <comment ref="B25" authorId="1">
      <text>
        <r>
          <rPr>
            <sz val="8"/>
            <color indexed="81"/>
            <rFont val="Tahoma"/>
            <family val="2"/>
          </rPr>
          <t>Antall dager registrert fravær. Administrasjonen setter inn antall dager.</t>
        </r>
      </text>
    </comment>
    <comment ref="C25" authorId="1">
      <text>
        <r>
          <rPr>
            <b/>
            <sz val="8"/>
            <color indexed="81"/>
            <rFont val="Tahoma"/>
            <family val="2"/>
          </rPr>
          <t xml:space="preserve">Administrasjonen foretar beregningen med utgangspunkt i den aktuelle plikten i fraværsperioden.
</t>
        </r>
        <r>
          <rPr>
            <sz val="8"/>
            <color indexed="81"/>
            <rFont val="Tahoma"/>
            <family val="2"/>
          </rPr>
          <t xml:space="preserve">
Beregningen bygger på 47 arbeidsuker, 5 dagers uke.
Eksempel med plikt 920 t:
920 : 47 : 5 = 3,914</t>
        </r>
      </text>
    </comment>
    <comment ref="D25" authorId="1">
      <text>
        <r>
          <rPr>
            <sz val="8"/>
            <color indexed="81"/>
            <rFont val="Tahoma"/>
            <family val="2"/>
          </rPr>
          <t>Beregnet fradrag trekkes automatisk fra plikttimene (C36)</t>
        </r>
      </text>
    </comment>
    <comment ref="C35" authorId="0">
      <text>
        <r>
          <rPr>
            <sz val="8"/>
            <color indexed="81"/>
            <rFont val="Tahoma"/>
            <family val="2"/>
          </rPr>
          <t>Saldo i undervisningsbanken pr. 01.01. fremgår av tidligere godkjent årsmelding. 
Ta kontakt med Lars Petter eller Henning hvis dere ikke er sikker på tallet</t>
        </r>
      </text>
    </comment>
    <comment ref="A37" authorId="0">
      <text>
        <r>
          <rPr>
            <sz val="8"/>
            <color indexed="81"/>
            <rFont val="Tahoma"/>
            <family val="2"/>
          </rPr>
          <t xml:space="preserve">Saldo overføres til undervisningsbanken for neste år.
</t>
        </r>
      </text>
    </comment>
    <comment ref="B39" authorId="1">
      <text>
        <r>
          <rPr>
            <b/>
            <sz val="8"/>
            <color indexed="81"/>
            <rFont val="Tahoma"/>
            <family val="2"/>
          </rPr>
          <t>jurjh:</t>
        </r>
        <r>
          <rPr>
            <sz val="8"/>
            <color indexed="81"/>
            <rFont val="Tahoma"/>
            <family val="2"/>
          </rPr>
          <t xml:space="preserve">
Her føres antatt plikt</t>
        </r>
      </text>
    </comment>
    <comment ref="C39" authorId="1">
      <text>
        <r>
          <rPr>
            <sz val="8"/>
            <color indexed="81"/>
            <rFont val="Tahoma"/>
            <family val="2"/>
          </rPr>
          <t>Overført fra planark</t>
        </r>
      </text>
    </comment>
    <comment ref="D39" authorId="1">
      <text>
        <r>
          <rPr>
            <sz val="8"/>
            <color indexed="81"/>
            <rFont val="Tahoma"/>
            <family val="2"/>
          </rPr>
          <t>Timer som så langt ikke er disponert</t>
        </r>
      </text>
    </comment>
    <comment ref="B40" authorId="1">
      <text>
        <r>
          <rPr>
            <sz val="8"/>
            <color indexed="81"/>
            <rFont val="Tahoma"/>
            <family val="2"/>
          </rPr>
          <t>775 timer vil være normal plikt i fast undervisningsstilling (ekskl. adm. Fradrag) - Sett inn riktig tall dersom det er avvik.</t>
        </r>
      </text>
    </comment>
  </commentList>
</comments>
</file>

<file path=xl/comments2.xml><?xml version="1.0" encoding="utf-8"?>
<comments xmlns="http://schemas.openxmlformats.org/spreadsheetml/2006/main">
  <authors>
    <author>Jan Erik Hatling</author>
    <author>Lars Petter Holgersen</author>
    <author>jurjh</author>
  </authors>
  <commentList>
    <comment ref="D4" authorId="0">
      <text>
        <r>
          <rPr>
            <sz val="8"/>
            <color indexed="81"/>
            <rFont val="Tahoma"/>
            <family val="2"/>
          </rPr>
          <t>sett inn antall fag</t>
        </r>
      </text>
    </comment>
    <comment ref="D5" authorId="0">
      <text>
        <r>
          <rPr>
            <sz val="8"/>
            <color indexed="81"/>
            <rFont val="Tahoma"/>
            <family val="2"/>
          </rPr>
          <t>Noter antall studiepoeng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Lars Petter Holgersen:</t>
        </r>
        <r>
          <rPr>
            <sz val="9"/>
            <color indexed="81"/>
            <rFont val="Tahoma"/>
            <family val="2"/>
          </rPr>
          <t xml:space="preserve">
Fyll inn 1 dersom aktuelt</t>
        </r>
      </text>
    </comment>
    <comment ref="D7" authorId="0">
      <text>
        <r>
          <rPr>
            <sz val="8"/>
            <color indexed="81"/>
            <rFont val="Tahoma"/>
            <family val="2"/>
          </rPr>
          <t>Noter antall studiepoeng</t>
        </r>
      </text>
    </comment>
    <comment ref="D8" authorId="1">
      <text>
        <r>
          <rPr>
            <b/>
            <sz val="9"/>
            <color indexed="81"/>
            <rFont val="Tahoma"/>
            <family val="2"/>
          </rPr>
          <t>Lars Petter Holgersen:</t>
        </r>
        <r>
          <rPr>
            <sz val="9"/>
            <color indexed="81"/>
            <rFont val="Tahoma"/>
            <family val="2"/>
          </rPr>
          <t xml:space="preserve">
Antall semestre. 0,5 dersom kursansvaret deles</t>
        </r>
      </text>
    </comment>
    <comment ref="D9" authorId="1">
      <text>
        <r>
          <rPr>
            <b/>
            <sz val="9"/>
            <color indexed="81"/>
            <rFont val="Tahoma"/>
            <family val="2"/>
          </rPr>
          <t>Lars Petter Holgersen:</t>
        </r>
        <r>
          <rPr>
            <sz val="9"/>
            <color indexed="81"/>
            <rFont val="Tahoma"/>
            <family val="2"/>
          </rPr>
          <t xml:space="preserve">
Antall semestre. 0,5 dersom kursansvaret deles</t>
        </r>
      </text>
    </comment>
    <comment ref="D15" authorId="2">
      <text>
        <r>
          <rPr>
            <sz val="8"/>
            <color indexed="81"/>
            <rFont val="Tahoma"/>
            <family val="2"/>
          </rPr>
          <t>Sett inn antall undervisningstimer</t>
        </r>
      </text>
    </comment>
    <comment ref="D17" authorId="2">
      <text>
        <r>
          <rPr>
            <sz val="8"/>
            <color indexed="81"/>
            <rFont val="Tahoma"/>
            <family val="2"/>
          </rPr>
          <t>Sett inn antall undervisningstimer</t>
        </r>
      </text>
    </comment>
    <comment ref="D20" authorId="2">
      <text>
        <r>
          <rPr>
            <sz val="8"/>
            <color indexed="81"/>
            <rFont val="Tahoma"/>
            <family val="2"/>
          </rPr>
          <t>Sett inn antall undervisningstimer</t>
        </r>
      </text>
    </comment>
    <comment ref="D23" authorId="2">
      <text>
        <r>
          <rPr>
            <sz val="8"/>
            <color indexed="81"/>
            <rFont val="Tahoma"/>
            <family val="2"/>
          </rPr>
          <t>Sett inn antall undervisningstimer</t>
        </r>
      </text>
    </comment>
    <comment ref="D27" authorId="0">
      <text>
        <r>
          <rPr>
            <sz val="8"/>
            <color indexed="81"/>
            <rFont val="Tahoma"/>
            <family val="2"/>
          </rPr>
          <t xml:space="preserve">sett inn antall oppgaver
</t>
        </r>
      </text>
    </comment>
    <comment ref="D31" authorId="2">
      <text>
        <r>
          <rPr>
            <sz val="8"/>
            <color indexed="81"/>
            <rFont val="Tahoma"/>
            <family val="2"/>
          </rPr>
          <t>Sett inn antall undervisningstimer</t>
        </r>
      </text>
    </comment>
    <comment ref="D32" authorId="0">
      <text>
        <r>
          <rPr>
            <sz val="8"/>
            <color indexed="81"/>
            <rFont val="Tahoma"/>
            <family val="2"/>
          </rPr>
          <t>sett inn antall kommenterte studenter</t>
        </r>
      </text>
    </comment>
    <comment ref="D34" authorId="0">
      <text>
        <r>
          <rPr>
            <sz val="8"/>
            <color indexed="81"/>
            <rFont val="Tahoma"/>
            <family val="2"/>
          </rPr>
          <t xml:space="preserve">sett inn antall veiledede oppgaver/studenter
</t>
        </r>
      </text>
    </comment>
    <comment ref="D35" authorId="0">
      <text>
        <r>
          <rPr>
            <sz val="8"/>
            <color indexed="81"/>
            <rFont val="Tahoma"/>
            <family val="2"/>
          </rPr>
          <t xml:space="preserve">sett inn antall veiledede oppgaver/studenter
</t>
        </r>
      </text>
    </comment>
    <comment ref="D36" authorId="1">
      <text>
        <r>
          <rPr>
            <sz val="9"/>
            <color indexed="81"/>
            <rFont val="Tahoma"/>
            <family val="2"/>
          </rPr>
          <t>Fyll inn antall studenter</t>
        </r>
      </text>
    </comment>
    <comment ref="D37" authorId="1">
      <text>
        <r>
          <rPr>
            <sz val="9"/>
            <color indexed="81"/>
            <rFont val="Tahoma"/>
            <family val="2"/>
          </rPr>
          <t>Sett inn antall timer</t>
        </r>
      </text>
    </comment>
    <comment ref="A38" authorId="0">
      <text>
        <r>
          <rPr>
            <sz val="8"/>
            <color indexed="81"/>
            <rFont val="Tahoma"/>
            <family val="2"/>
          </rPr>
          <t>Her føres undervisning m.m. som ikke kan føres i kategoriene over.  
Eks.: Gjesteforelesninger i utlandet som inngår i avtale, sommerprogram, fagligpedagogisk dag, forskningsdager ….</t>
        </r>
      </text>
    </comment>
  </commentList>
</comments>
</file>

<file path=xl/comments3.xml><?xml version="1.0" encoding="utf-8"?>
<comments xmlns="http://schemas.openxmlformats.org/spreadsheetml/2006/main">
  <authors>
    <author>Jan Erik Hatling</author>
  </authors>
  <commentList>
    <comment ref="A5" authorId="0">
      <text>
        <r>
          <rPr>
            <sz val="8"/>
            <color indexed="81"/>
            <rFont val="Tahoma"/>
            <family val="2"/>
          </rPr>
          <t>(Gjelder også co-veiledning i samarb. med ekstern hovedveileder dersom reell veiledning. Rent koordineringsansvar gir ikke særlig godskriving. Det kan også fastsettes en mellomløsning mellom full godskriving og ingen godskriving)</t>
        </r>
      </text>
    </comment>
    <comment ref="D5" authorId="0">
      <text>
        <r>
          <rPr>
            <sz val="8"/>
            <color indexed="81"/>
            <rFont val="Tahoma"/>
            <family val="2"/>
          </rPr>
          <t>Antall semestre det har vært veiledning.</t>
        </r>
      </text>
    </comment>
    <comment ref="D7" authorId="0">
      <text>
        <r>
          <rPr>
            <sz val="8"/>
            <color indexed="81"/>
            <rFont val="Tahoma"/>
            <family val="2"/>
          </rPr>
          <t>Frikjøp fra all undervisning gir ikke rett til fradrag.
sett inn 1 for hele året eller 0,X for andel av år</t>
        </r>
      </text>
    </comment>
    <comment ref="D8" authorId="0">
      <text>
        <r>
          <rPr>
            <sz val="8"/>
            <color indexed="81"/>
            <rFont val="Tahoma"/>
            <family val="2"/>
          </rPr>
          <t>Frikjøp fra all undervisning gir ikke rett til fradrag.
sett inn 1 for hele året eller 0,X for andel av år</t>
        </r>
      </text>
    </comment>
    <comment ref="A9" authorId="0">
      <text>
        <r>
          <rPr>
            <sz val="8"/>
            <color indexed="81"/>
            <rFont val="Tahoma"/>
            <family val="2"/>
          </rPr>
          <t>Her føres undervisning m.m. som ikke kan føres i kategoriene over.  
Eks.: Gjesteforelesninger i utlandet som inngår i avtale, sommerprogram, fagligpedagogisk dag, forskningsdager ….</t>
        </r>
      </text>
    </comment>
  </commentList>
</comments>
</file>

<file path=xl/comments4.xml><?xml version="1.0" encoding="utf-8"?>
<comments xmlns="http://schemas.openxmlformats.org/spreadsheetml/2006/main">
  <authors>
    <author>Jan Erik Hatling</author>
  </authors>
  <commentList>
    <comment ref="E6" authorId="0">
      <text>
        <r>
          <rPr>
            <sz val="8"/>
            <color indexed="81"/>
            <rFont val="Tahoma"/>
            <family val="2"/>
          </rPr>
          <t xml:space="preserve">Sett inn
=faktor*25%
eks. 6 t. eksamen: =1,5*25%
</t>
        </r>
      </text>
    </comment>
  </commentList>
</comments>
</file>

<file path=xl/comments5.xml><?xml version="1.0" encoding="utf-8"?>
<comments xmlns="http://schemas.openxmlformats.org/spreadsheetml/2006/main">
  <authors>
    <author>Jan Erik Hatling</author>
  </authors>
  <commentList>
    <comment ref="E5" authorId="0">
      <text>
        <r>
          <rPr>
            <sz val="8"/>
            <color indexed="81"/>
            <rFont val="Tahoma"/>
            <family val="2"/>
          </rPr>
          <t>Sett inn antall timer som er avtalt</t>
        </r>
      </text>
    </comment>
    <comment ref="E6" authorId="0">
      <text>
        <r>
          <rPr>
            <sz val="8"/>
            <color indexed="81"/>
            <rFont val="Tahoma"/>
            <family val="2"/>
          </rPr>
          <t>Sett inn antall timer som er avtalt</t>
        </r>
      </text>
    </comment>
    <comment ref="E14" authorId="0">
      <text>
        <r>
          <rPr>
            <sz val="8"/>
            <color indexed="81"/>
            <rFont val="Tahoma"/>
            <family val="2"/>
          </rPr>
          <t>Sett inn antall timer som er avtalt</t>
        </r>
      </text>
    </comment>
    <comment ref="E18" authorId="0">
      <text>
        <r>
          <rPr>
            <sz val="8"/>
            <color indexed="81"/>
            <rFont val="Tahoma"/>
            <family val="2"/>
          </rPr>
          <t>Sett inn antall timer som er avtalt</t>
        </r>
      </text>
    </comment>
    <comment ref="E21" authorId="0">
      <text>
        <r>
          <rPr>
            <sz val="8"/>
            <color indexed="81"/>
            <rFont val="Tahoma"/>
            <family val="2"/>
          </rPr>
          <t>Sett inn antall timer som er avtalt</t>
        </r>
      </text>
    </comment>
    <comment ref="E22" authorId="0">
      <text>
        <r>
          <rPr>
            <sz val="8"/>
            <color indexed="81"/>
            <rFont val="Tahoma"/>
            <family val="2"/>
          </rPr>
          <t>Sett inn antall timer som er avtalt</t>
        </r>
      </text>
    </comment>
  </commentList>
</comments>
</file>

<file path=xl/comments6.xml><?xml version="1.0" encoding="utf-8"?>
<comments xmlns="http://schemas.openxmlformats.org/spreadsheetml/2006/main">
  <authors>
    <author>Jan Erik Hatling</author>
  </authors>
  <commentList>
    <comment ref="E4" authorId="0">
      <text>
        <r>
          <rPr>
            <sz val="8"/>
            <color indexed="81"/>
            <rFont val="Tahoma"/>
            <family val="2"/>
          </rPr>
          <t xml:space="preserve">For personer som har undervist hele året setter inn 1.
Personer som har undervist deler av året som følge av ansettlese i året eller forskningstermin, fuller inn etter formelen (antall måneder med undervisningsplikt/12)
For de med frikjøp fra undervisningen skal følgende formel brukes: (antall timer hente fra celle D19 på forside/920)
</t>
        </r>
      </text>
    </comment>
    <comment ref="A5" authorId="0">
      <text>
        <r>
          <rPr>
            <sz val="8"/>
            <color indexed="81"/>
            <rFont val="Tahoma"/>
            <family val="2"/>
          </rPr>
          <t xml:space="preserve">Eksempel:
- Forskerseminar (for fast ansatte)
- Undervisningsseminarer
- lærermøter
-andre møter lærerne er innkaldt til 
- disputaser
(medgått tid - før opp fra-til)
- dagsmøter (7,5t)
</t>
        </r>
      </text>
    </comment>
    <comment ref="E7" authorId="0">
      <text>
        <r>
          <rPr>
            <sz val="8"/>
            <color indexed="81"/>
            <rFont val="Tahoma"/>
            <family val="2"/>
          </rPr>
          <t>Sett inn 1 for helt år
eller 0,X for andel av år</t>
        </r>
      </text>
    </comment>
    <comment ref="E10" authorId="0">
      <text>
        <r>
          <rPr>
            <sz val="8"/>
            <color indexed="81"/>
            <rFont val="Tahoma"/>
            <family val="2"/>
          </rPr>
          <t>Antall timer i møte - det vises til møteprotokoller.</t>
        </r>
      </text>
    </comment>
    <comment ref="E11" authorId="0">
      <text>
        <r>
          <rPr>
            <sz val="8"/>
            <color indexed="81"/>
            <rFont val="Tahoma"/>
            <family val="2"/>
          </rPr>
          <t xml:space="preserve">Sett inn medgått tid etter avtale
</t>
        </r>
      </text>
    </comment>
    <comment ref="E12" authorId="0">
      <text>
        <r>
          <rPr>
            <sz val="8"/>
            <color indexed="81"/>
            <rFont val="Tahoma"/>
            <family val="2"/>
          </rPr>
          <t>Sett inn medgått tid etter avtale</t>
        </r>
      </text>
    </comment>
  </commentList>
</comments>
</file>

<file path=xl/comments7.xml><?xml version="1.0" encoding="utf-8"?>
<comments xmlns="http://schemas.openxmlformats.org/spreadsheetml/2006/main">
  <authors>
    <author>Jan Erik Hatling</author>
    <author>jurjh</author>
  </authors>
  <commentList>
    <comment ref="D5" authorId="0">
      <text>
        <r>
          <rPr>
            <sz val="8"/>
            <color indexed="81"/>
            <rFont val="Tahoma"/>
            <family val="2"/>
          </rPr>
          <t>sett inn antall fag</t>
        </r>
      </text>
    </comment>
    <comment ref="H5" authorId="0">
      <text>
        <r>
          <rPr>
            <sz val="8"/>
            <color indexed="81"/>
            <rFont val="Tahoma"/>
            <family val="2"/>
          </rPr>
          <t>sett inn antall fag</t>
        </r>
      </text>
    </comment>
    <comment ref="D6" authorId="0">
      <text>
        <r>
          <rPr>
            <sz val="8"/>
            <color indexed="81"/>
            <rFont val="Tahoma"/>
            <family val="2"/>
          </rPr>
          <t>Noter antall studiepoeng</t>
        </r>
      </text>
    </comment>
    <comment ref="H6" authorId="0">
      <text>
        <r>
          <rPr>
            <sz val="8"/>
            <color indexed="81"/>
            <rFont val="Tahoma"/>
            <family val="2"/>
          </rPr>
          <t>Noter antall studiepoeng</t>
        </r>
      </text>
    </comment>
    <comment ref="D7" authorId="0">
      <text>
        <r>
          <rPr>
            <sz val="8"/>
            <color indexed="81"/>
            <rFont val="Tahoma"/>
            <family val="2"/>
          </rPr>
          <t>Noter antall studiepoeng</t>
        </r>
      </text>
    </comment>
    <comment ref="H7" authorId="0">
      <text>
        <r>
          <rPr>
            <sz val="8"/>
            <color indexed="81"/>
            <rFont val="Tahoma"/>
            <family val="2"/>
          </rPr>
          <t>Noter antall studiepoeng</t>
        </r>
      </text>
    </comment>
    <comment ref="A10" authorId="1">
      <text>
        <r>
          <rPr>
            <sz val="8"/>
            <color indexed="81"/>
            <rFont val="Tahoma"/>
            <family val="2"/>
          </rPr>
          <t>Det gis et tillegg på 1 time for hver undervisningstime på engelsk</t>
        </r>
      </text>
    </comment>
    <comment ref="A14" authorId="1">
      <text>
        <r>
          <rPr>
            <sz val="8"/>
            <color indexed="81"/>
            <rFont val="Tahoma"/>
            <family val="2"/>
          </rPr>
          <t>Det gis et tillegg på 1 time for hver undervisningstime på engelsk</t>
        </r>
      </text>
    </comment>
    <comment ref="D18" authorId="0">
      <text>
        <r>
          <rPr>
            <sz val="8"/>
            <color indexed="81"/>
            <rFont val="Tahoma"/>
            <family val="2"/>
          </rPr>
          <t xml:space="preserve">sett inn antall oppgaver
</t>
        </r>
      </text>
    </comment>
    <comment ref="H18" authorId="0">
      <text>
        <r>
          <rPr>
            <sz val="8"/>
            <color indexed="81"/>
            <rFont val="Tahoma"/>
            <family val="2"/>
          </rPr>
          <t xml:space="preserve">sett inn antall oppgaver
</t>
        </r>
      </text>
    </comment>
    <comment ref="D23" authorId="0">
      <text>
        <r>
          <rPr>
            <sz val="8"/>
            <color indexed="81"/>
            <rFont val="Tahoma"/>
            <family val="2"/>
          </rPr>
          <t>sett inn antall kommenterte studenter</t>
        </r>
      </text>
    </comment>
    <comment ref="H23" authorId="0">
      <text>
        <r>
          <rPr>
            <sz val="8"/>
            <color indexed="81"/>
            <rFont val="Tahoma"/>
            <family val="2"/>
          </rPr>
          <t>sett inn antall kommenterte studenter</t>
        </r>
      </text>
    </comment>
    <comment ref="D25" authorId="0">
      <text>
        <r>
          <rPr>
            <sz val="8"/>
            <color indexed="81"/>
            <rFont val="Tahoma"/>
            <family val="2"/>
          </rPr>
          <t xml:space="preserve">sett inn antall veiledede oppgaver/studenter
</t>
        </r>
      </text>
    </comment>
    <comment ref="H25" authorId="0">
      <text>
        <r>
          <rPr>
            <sz val="8"/>
            <color indexed="81"/>
            <rFont val="Tahoma"/>
            <family val="2"/>
          </rPr>
          <t xml:space="preserve">sett inn antall veiledede oppgaver/studenter
</t>
        </r>
      </text>
    </comment>
    <comment ref="D26" authorId="0">
      <text>
        <r>
          <rPr>
            <sz val="8"/>
            <color indexed="81"/>
            <rFont val="Tahoma"/>
            <family val="2"/>
          </rPr>
          <t xml:space="preserve">sett inn antall veiledede oppgaver/studenter
</t>
        </r>
      </text>
    </comment>
    <comment ref="H26" authorId="0">
      <text>
        <r>
          <rPr>
            <sz val="8"/>
            <color indexed="81"/>
            <rFont val="Tahoma"/>
            <family val="2"/>
          </rPr>
          <t xml:space="preserve">sett inn antall veiledede oppgaver/studenter
</t>
        </r>
      </text>
    </comment>
    <comment ref="D28" authorId="0">
      <text>
        <r>
          <rPr>
            <sz val="8"/>
            <color indexed="81"/>
            <rFont val="Tahoma"/>
            <family val="2"/>
          </rPr>
          <t>Antall semester</t>
        </r>
      </text>
    </comment>
    <comment ref="H28" authorId="0">
      <text>
        <r>
          <rPr>
            <sz val="8"/>
            <color indexed="81"/>
            <rFont val="Tahoma"/>
            <family val="2"/>
          </rPr>
          <t>Antall semester</t>
        </r>
      </text>
    </comment>
    <comment ref="D29" authorId="0">
      <text>
        <r>
          <rPr>
            <sz val="8"/>
            <color indexed="81"/>
            <rFont val="Tahoma"/>
            <family val="2"/>
          </rPr>
          <t xml:space="preserve">Antall gruppemøter
</t>
        </r>
      </text>
    </comment>
    <comment ref="H29" authorId="0">
      <text>
        <r>
          <rPr>
            <sz val="8"/>
            <color indexed="81"/>
            <rFont val="Tahoma"/>
            <family val="2"/>
          </rPr>
          <t xml:space="preserve">Antall gruppemøter
</t>
        </r>
      </text>
    </comment>
    <comment ref="A32" authorId="0">
      <text>
        <r>
          <rPr>
            <sz val="8"/>
            <color indexed="81"/>
            <rFont val="Tahoma"/>
            <family val="2"/>
          </rPr>
          <t>(Gjelder også co-veiledning i samarb. med ekstern hovedveileder dersom reell veiledning. Rent koordineringsansvar gir ikke særlig godskriving. Det kan også fastsettes en mellomløsning mellom full godskriving og ingen godskriving)</t>
        </r>
      </text>
    </comment>
    <comment ref="D32" authorId="0">
      <text>
        <r>
          <rPr>
            <sz val="8"/>
            <color indexed="81"/>
            <rFont val="Tahoma"/>
            <family val="2"/>
          </rPr>
          <t>Antall semestre det har vært veiledning.</t>
        </r>
      </text>
    </comment>
    <comment ref="E32" authorId="1">
      <text>
        <r>
          <rPr>
            <b/>
            <sz val="8"/>
            <color indexed="81"/>
            <rFont val="Tahoma"/>
            <family val="2"/>
          </rPr>
          <t>jurjh:</t>
        </r>
        <r>
          <rPr>
            <sz val="8"/>
            <color indexed="81"/>
            <rFont val="Tahoma"/>
            <family val="2"/>
          </rPr>
          <t xml:space="preserve">
40 timer pr. semester i intil 4 år</t>
        </r>
      </text>
    </comment>
    <comment ref="H32" authorId="0">
      <text>
        <r>
          <rPr>
            <sz val="8"/>
            <color indexed="81"/>
            <rFont val="Tahoma"/>
            <family val="2"/>
          </rPr>
          <t>Antall semestre det har vært veiledning.</t>
        </r>
      </text>
    </comment>
    <comment ref="D33" authorId="0">
      <text>
        <r>
          <rPr>
            <sz val="8"/>
            <color indexed="81"/>
            <rFont val="Tahoma"/>
            <family val="2"/>
          </rPr>
          <t>sett inn 1 for hele året eller 0,X for andel av år</t>
        </r>
      </text>
    </comment>
    <comment ref="H33" authorId="0">
      <text>
        <r>
          <rPr>
            <sz val="8"/>
            <color indexed="81"/>
            <rFont val="Tahoma"/>
            <family val="2"/>
          </rPr>
          <t>sett inn 1 for hele året eller 0,X for andel av år</t>
        </r>
      </text>
    </comment>
    <comment ref="D34" authorId="0">
      <text>
        <r>
          <rPr>
            <sz val="8"/>
            <color indexed="81"/>
            <rFont val="Tahoma"/>
            <family val="2"/>
          </rPr>
          <t>sett inn 1 for hele året eller 0,X for andel av år</t>
        </r>
      </text>
    </comment>
    <comment ref="H34" authorId="0">
      <text>
        <r>
          <rPr>
            <sz val="8"/>
            <color indexed="81"/>
            <rFont val="Tahoma"/>
            <family val="2"/>
          </rPr>
          <t>sett inn 1 for hele året eller 0,X for andel av år</t>
        </r>
      </text>
    </comment>
    <comment ref="A35" authorId="0">
      <text>
        <r>
          <rPr>
            <sz val="8"/>
            <color indexed="81"/>
            <rFont val="Tahoma"/>
            <family val="2"/>
          </rPr>
          <t>Her føres undervisning m.m. som ikke kan føres i kategoriene over.  
Eks.: Gjesteforelesninger i utlandet som inngår i avtale, sommerprogram ….</t>
        </r>
      </text>
    </comment>
    <comment ref="A65" authorId="1">
      <text>
        <r>
          <rPr>
            <sz val="8"/>
            <color indexed="81"/>
            <rFont val="Tahoma"/>
            <family val="2"/>
          </rPr>
          <t xml:space="preserve">Her anføres forhold som kan ha betydning for undervisningsplikten - som for eksempel planlagt uttak av banken, forskningstermin, permisjoner m.m. </t>
        </r>
      </text>
    </comment>
  </commentList>
</comments>
</file>

<file path=xl/sharedStrings.xml><?xml version="1.0" encoding="utf-8"?>
<sst xmlns="http://schemas.openxmlformats.org/spreadsheetml/2006/main" count="275" uniqueCount="170">
  <si>
    <t>Undervisningsform</t>
  </si>
  <si>
    <t>Faktor</t>
  </si>
  <si>
    <t>Antall u.timer</t>
  </si>
  <si>
    <t>Årsverkstimer</t>
  </si>
  <si>
    <t>"</t>
  </si>
  <si>
    <t xml:space="preserve">Ex fac - Juridisk forprøve </t>
  </si>
  <si>
    <t>Deltakelse i Jussformidlingen:</t>
  </si>
  <si>
    <t>Generelt fradrag pr. semester</t>
  </si>
  <si>
    <t xml:space="preserve">Fradrag pr. gruppemøte       </t>
  </si>
  <si>
    <t>Deltakelse på pedagogisk seminar for nytilsatte</t>
  </si>
  <si>
    <t>Godskrivingen kan etter søknad utvides ut fra en konkret vurdering, jfr. notat til fak.styret 08.02.2000.</t>
  </si>
  <si>
    <t xml:space="preserve">Alm. studentveiledning, pr. år </t>
  </si>
  <si>
    <t xml:space="preserve">Antall </t>
  </si>
  <si>
    <t>Skoleeksamen 4 timer</t>
  </si>
  <si>
    <t>Nivåkontroll</t>
  </si>
  <si>
    <t>Sensur - Exfac</t>
  </si>
  <si>
    <t>Når sensor er veileder</t>
  </si>
  <si>
    <t>Når sensor ikke er veil.</t>
  </si>
  <si>
    <t>Klagenemnd:</t>
  </si>
  <si>
    <t>Sensorveiledning</t>
  </si>
  <si>
    <t>Grunntimetall</t>
  </si>
  <si>
    <t xml:space="preserve"> Bedømmelse av avhandlinger på mer enn 500 sider</t>
  </si>
  <si>
    <t>Konkret vurdering</t>
  </si>
  <si>
    <t>Førsteopponent</t>
  </si>
  <si>
    <t>Annenopponent</t>
  </si>
  <si>
    <t>Professorbedømmelse:</t>
  </si>
  <si>
    <t>Grunntimetall pr. søker.                                              Fradrag for evt. redusert arbeidsmengde ved flere søkere fastsettes av fakultetet</t>
  </si>
  <si>
    <t xml:space="preserve">Førsteamanuensis-bedømmelse: </t>
  </si>
  <si>
    <t xml:space="preserve">Kombinerte bedømmelser: </t>
  </si>
  <si>
    <t xml:space="preserve">Formannsverv ved bedømmelse </t>
  </si>
  <si>
    <t>Administrativ leder som ikke er medlem av bedømmelseskomiteen: Fastsettes av fakultetet.</t>
  </si>
  <si>
    <t>Råd/utvalg/fag:</t>
  </si>
  <si>
    <t>Fradrag for særskilte verv og oppgaver</t>
  </si>
  <si>
    <t>Timer</t>
  </si>
  <si>
    <t xml:space="preserve">Deltakelse oppgavemøte (gjelder ikke kursansvarlig)    </t>
  </si>
  <si>
    <t>Fastsettes av fakultetet</t>
  </si>
  <si>
    <t>40 timer</t>
  </si>
  <si>
    <t>20 timer</t>
  </si>
  <si>
    <t>Alm. studentveiledning, pr. år , stipendiater og post.doc-stipendiater som har undervisningsplikt</t>
  </si>
  <si>
    <t>Tillegg for engelsk besvarelse i forhold til ordinær norm for vedkommende oppgave</t>
  </si>
  <si>
    <t>Obligatorisk kursoppgave (bestått/ikke bestått)</t>
  </si>
  <si>
    <t>Grunnfradrag</t>
  </si>
  <si>
    <t>For professor, 1. amanuensis, amanuensis, lektor (full undervisningsplikt)</t>
  </si>
  <si>
    <t>Tilleggsfradrag (spesifiser i merknadsfeltet nederst):</t>
  </si>
  <si>
    <t>Justering p.g.a. særlig omfattende og tidkrevende etter samtykke fra fakultetet, tillegg inntil 20t.</t>
  </si>
  <si>
    <t xml:space="preserve">Forelesninger </t>
  </si>
  <si>
    <t>Forelesning på engelsk</t>
  </si>
  <si>
    <t>Seminar  (4.studieår)</t>
  </si>
  <si>
    <t>Storgrupper (1.-3. studieår)</t>
  </si>
  <si>
    <t>Kommentering av disposisjon og oppgave ( til sammen 1 time pr. student)</t>
  </si>
  <si>
    <t>Seminarundervisning</t>
  </si>
  <si>
    <t>Veiledning masteravhandling pr. kandidat.</t>
  </si>
  <si>
    <t>Masteroppgave</t>
  </si>
  <si>
    <t>Veiledning med mer</t>
  </si>
  <si>
    <t>Hjemmeeksamen (inntil en uke)</t>
  </si>
  <si>
    <t>Annen undervisning:</t>
  </si>
  <si>
    <t xml:space="preserve">Veiledning PhD - pr. kandidat pr. semester, inntil 4 år </t>
  </si>
  <si>
    <t>40 timer pr. semester i intil 4 år</t>
  </si>
  <si>
    <t>SUM UNDERVISNING</t>
  </si>
  <si>
    <t>Kursansvar</t>
  </si>
  <si>
    <t>Obligatoriske fag (1.-4. studieår)</t>
  </si>
  <si>
    <t xml:space="preserve">Valgemner, 1time pr. studiepoeng </t>
  </si>
  <si>
    <t>Tillegg, 2 timer pr. studiepoeng</t>
  </si>
  <si>
    <t xml:space="preserve">Skriftlig </t>
  </si>
  <si>
    <t>Eksamensform</t>
  </si>
  <si>
    <t xml:space="preserve">Type bedømmelse </t>
  </si>
  <si>
    <r>
      <t>Forberedelse og gjennomføring  - midlertidig tilsatte (</t>
    </r>
    <r>
      <rPr>
        <b/>
        <sz val="10"/>
        <rFont val="Times New Roman"/>
        <family val="1"/>
      </rPr>
      <t>lektorer og stipendiater)</t>
    </r>
  </si>
  <si>
    <r>
      <t>Forberedelse og gjennomføring - fast tilsatte  (</t>
    </r>
    <r>
      <rPr>
        <b/>
        <sz val="10"/>
        <rFont val="Times New Roman"/>
        <family val="1"/>
      </rPr>
      <t>professorer, 1. aman.,amanuensis)</t>
    </r>
  </si>
  <si>
    <r>
      <t xml:space="preserve">Sensur </t>
    </r>
    <r>
      <rPr>
        <b/>
        <sz val="10"/>
        <rFont val="Times New Roman"/>
        <family val="1"/>
      </rPr>
      <t>masteroppgave (30 stp.)</t>
    </r>
  </si>
  <si>
    <r>
      <t>Doktorgradsbedømmelse</t>
    </r>
    <r>
      <rPr>
        <sz val="10"/>
        <rFont val="Times New Roman"/>
        <family val="1"/>
      </rPr>
      <t>:</t>
    </r>
  </si>
  <si>
    <t>SUM EKSAMEN OG SENSUR</t>
  </si>
  <si>
    <t xml:space="preserve">Tas hensyn til tidsbesparelse ved at vedk. sakkyndig er godtgjort ved tidligere eller samtidig bedømmelse av samme søker. </t>
  </si>
  <si>
    <t>inntil 20 t</t>
  </si>
  <si>
    <t>Inntil 30 timer</t>
  </si>
  <si>
    <t xml:space="preserve">Muntlig </t>
  </si>
  <si>
    <t>Muntlig eksamen pr. kandidat</t>
  </si>
  <si>
    <t>Engelsk - tillegg pr. kandidat</t>
  </si>
  <si>
    <t>Utarbeidelse av oppgaver m.m.</t>
  </si>
  <si>
    <t>Praktikum - hjemmeeksamen/oblig. (opp til 800 ord)</t>
  </si>
  <si>
    <t>Praktikum skoleeksamen (praktikum  opp til 1600 ord)</t>
  </si>
  <si>
    <t>Annet eksamen, sensur:</t>
  </si>
  <si>
    <t>Pr. besvarelse  (normal sensur)</t>
  </si>
  <si>
    <t>Bestått/Ikke bestått</t>
  </si>
  <si>
    <t>2 timer  for hver ny oppgave.</t>
  </si>
  <si>
    <t>SUM BEDØMMELSER</t>
  </si>
  <si>
    <t>SUM ADMINISTRASJON</t>
  </si>
  <si>
    <t>Universitetslektor/ stipendiat:</t>
  </si>
  <si>
    <t xml:space="preserve">Diverse </t>
  </si>
  <si>
    <t xml:space="preserve">Ingen faste satser </t>
  </si>
  <si>
    <t>For stipendiater  og post.doc- som har undervisningsplikt</t>
  </si>
  <si>
    <t xml:space="preserve">Annet - bedømmelser </t>
  </si>
  <si>
    <t>Andre verv, adm. oppgaver :</t>
  </si>
  <si>
    <t>Stilling:</t>
  </si>
  <si>
    <t>NAVN:</t>
  </si>
  <si>
    <t xml:space="preserve">Fradrag for medgått tid etter forhåndsavtale </t>
  </si>
  <si>
    <t>Periode:</t>
  </si>
  <si>
    <t xml:space="preserve">Sum undervisnings/administrasjon </t>
  </si>
  <si>
    <t>Saldo pr. 31. desember</t>
  </si>
  <si>
    <t>Undervisningsregnskap</t>
  </si>
  <si>
    <t>Administrativt arbeid</t>
  </si>
  <si>
    <t>Undervisning, veiledning og oppgaveretting</t>
  </si>
  <si>
    <t>Eksamens- og sensurarbeid</t>
  </si>
  <si>
    <t>Grads- og stillingsbedømmelse</t>
  </si>
  <si>
    <t>Merknader</t>
  </si>
  <si>
    <t>Fyll ut gule felt</t>
  </si>
  <si>
    <t>Plikt</t>
  </si>
  <si>
    <t>Ordinær undervisningsplikt (50/50)</t>
  </si>
  <si>
    <t>Post.doc. med u-plikt</t>
  </si>
  <si>
    <t>Undervisningsstilling (75/25)</t>
  </si>
  <si>
    <t>Uten undervisningsplikt</t>
  </si>
  <si>
    <t>Beregning av arbeidsplikten (undervisning og administrasjon)</t>
  </si>
  <si>
    <t>Annet</t>
  </si>
  <si>
    <t>SUM</t>
  </si>
  <si>
    <t xml:space="preserve"> Deltakelse på møter i ad hoc-utvalg oppnevnt av fakultet eller universitetet sentralt,  - utredningskomiteer, egen institusjon  - stillingsbedømmelser egen institusjon </t>
  </si>
  <si>
    <t>Skriv fortløpende uten avsnitt .</t>
  </si>
  <si>
    <t>Skriv fortløpende uten avsnitt.</t>
  </si>
  <si>
    <t>Plikt pr årsv.</t>
  </si>
  <si>
    <t>Stipendiater  med u-plikt (25%)</t>
  </si>
  <si>
    <t xml:space="preserve">Deltakelse på møter i faste råd og utvalg (som Fakultetsstyret, SU, FU og tilsettingsutvalget) - spesifiser i merknadsfeltet nederst                                     </t>
  </si>
  <si>
    <t>Inntil 10 timer</t>
  </si>
  <si>
    <t>Dager</t>
  </si>
  <si>
    <t>Fradrag</t>
  </si>
  <si>
    <t>Beregning</t>
  </si>
  <si>
    <t>Fagkoder</t>
  </si>
  <si>
    <t xml:space="preserve">Antall måneder </t>
  </si>
  <si>
    <t>Førstegangstillegg  (ikke deltatt i ordinær sensur)</t>
  </si>
  <si>
    <t xml:space="preserve">PLAN FOR UNDERVISNING </t>
  </si>
  <si>
    <t>FAGKODE</t>
  </si>
  <si>
    <t>Underv.timer</t>
  </si>
  <si>
    <r>
      <t>For midlertidig tilsatte (</t>
    </r>
    <r>
      <rPr>
        <sz val="10"/>
        <rFont val="Times New Roman"/>
        <family val="1"/>
      </rPr>
      <t>lektorer og stipendiater</t>
    </r>
    <r>
      <rPr>
        <b/>
        <sz val="10"/>
        <rFont val="Times New Roman"/>
        <family val="1"/>
      </rPr>
      <t>)</t>
    </r>
  </si>
  <si>
    <r>
      <t>For fast tilsatte (</t>
    </r>
    <r>
      <rPr>
        <sz val="10"/>
        <rFont val="Times New Roman"/>
        <family val="1"/>
      </rPr>
      <t>professorer og 1. aman.</t>
    </r>
    <r>
      <rPr>
        <b/>
        <sz val="10"/>
        <rFont val="Times New Roman"/>
        <family val="1"/>
      </rPr>
      <t>)</t>
    </r>
  </si>
  <si>
    <t>Seminar på engelsk</t>
  </si>
  <si>
    <t>Alm. studentveiledning, pr. år , stipendiater</t>
  </si>
  <si>
    <t>Fagkode</t>
  </si>
  <si>
    <t>SUM Plan for disponering av undervisningsplikten</t>
  </si>
  <si>
    <t>Trekk</t>
  </si>
  <si>
    <t>Plan</t>
  </si>
  <si>
    <t>Udisponert</t>
  </si>
  <si>
    <t>BRUKSANVISNING:</t>
  </si>
  <si>
    <r>
      <t xml:space="preserve">Kommentering av oppgaver på nettet, </t>
    </r>
    <r>
      <rPr>
        <b/>
        <sz val="10"/>
        <rFont val="Times New Roman"/>
        <family val="1"/>
      </rPr>
      <t xml:space="preserve"> 3. studieår </t>
    </r>
    <r>
      <rPr>
        <sz val="10"/>
        <rFont val="Times New Roman"/>
        <family val="1"/>
      </rPr>
      <t xml:space="preserve">   (3 oppgaver pr. storgruppe) pr. oppg.</t>
    </r>
  </si>
  <si>
    <t xml:space="preserve">Spesialemner, 1time pr. studiepoeng </t>
  </si>
  <si>
    <r>
      <t>Kommentering av oppgaver</t>
    </r>
    <r>
      <rPr>
        <sz val="10"/>
        <rFont val="Times New Roman"/>
        <family val="1"/>
      </rPr>
      <t xml:space="preserve"> , </t>
    </r>
    <r>
      <rPr>
        <b/>
        <sz val="10"/>
        <rFont val="Times New Roman"/>
        <family val="1"/>
      </rPr>
      <t xml:space="preserve"> 3. studieår </t>
    </r>
    <r>
      <rPr>
        <sz val="10"/>
        <rFont val="Times New Roman"/>
        <family val="1"/>
      </rPr>
      <t>(3 oppgaver pr. storgr.) pr. oppg.</t>
    </r>
  </si>
  <si>
    <t>Grunntimetall pr. søker                                           Fradrag for ev. redusert arbeidsmengde ved flere søkere fastsettes av fakultetet.</t>
  </si>
  <si>
    <t>Plan 2016</t>
  </si>
  <si>
    <t>Frikjøp</t>
  </si>
  <si>
    <t>Veiledning masteroppgave pr. kandidat. (30p)</t>
  </si>
  <si>
    <t>Veiledning masteroppgave pr. kandidat. (60p)</t>
  </si>
  <si>
    <t>Fagansvar, workshop</t>
  </si>
  <si>
    <t>A. Undervisning masterprogrammet</t>
  </si>
  <si>
    <t>B. Annen undervisning</t>
  </si>
  <si>
    <t>C. Eksamens- og sensurarbeid</t>
  </si>
  <si>
    <t>D. Grads- og stillingsbedømmelse</t>
  </si>
  <si>
    <t>E. Administrasjon</t>
  </si>
  <si>
    <t>Når sensor ikke er veileder</t>
  </si>
  <si>
    <t>Fagansvar, veiledertildeling, fagmøte</t>
  </si>
  <si>
    <t>ÅRSRAPPORT - UNDERVISNING 2015</t>
  </si>
  <si>
    <r>
      <t xml:space="preserve">Rapporten er utformet som en arbeidsbok i Excel. Nederst i den elektroniske versjonen finner du arkfaner med  forskjellige farger med angivelse av ulike rapportområder. Ved å klikke på disse skifter du mellom de ulike områdene.  Ved utfylling skal du </t>
    </r>
    <r>
      <rPr>
        <b/>
        <sz val="12"/>
        <color indexed="10"/>
        <rFont val="Times New Roman"/>
        <family val="1"/>
      </rPr>
      <t>kun</t>
    </r>
    <r>
      <rPr>
        <b/>
        <sz val="12"/>
        <rFont val="Times New Roman"/>
        <family val="1"/>
      </rPr>
      <t xml:space="preserve"> bruke de GULE cellene (utregningene skjer automatisk). I noen av cellene er det lagt inn tilleggsinformasjon (rødt merke) for å lette utfyllingen.  Informasjonen kommer fram når du peker på den aktuelle cellen.  
Dersom du har tilleggsinformasjoner eller det er forhold du ønsker å utdype, bruk merknadsfeltet. 
For utskrift velg "skriv ut", så "hele arbeidsboken".   Rapporten skal fylles ut og sendes elektronisk. Lagre på eget område.
Sendes til: arsrapport@jurfa.uib.no                                  
Frist:: 17. desember 2015</t>
    </r>
  </si>
  <si>
    <t>Registrert sykefravær/permisjon i 2015</t>
  </si>
  <si>
    <t>Godkjent saldo i undervisningsbanken pr 1. januar 2015</t>
  </si>
  <si>
    <t>Plikttimer undervisning/administrasjon 2015</t>
  </si>
  <si>
    <t>Har du i 2015 hatt registrert sykefravær/permisjon som gir grunnlag for fradrag?</t>
  </si>
  <si>
    <t>Plan 2017</t>
  </si>
  <si>
    <r>
      <t xml:space="preserve">Sensur </t>
    </r>
    <r>
      <rPr>
        <b/>
        <sz val="10"/>
        <rFont val="Times New Roman"/>
        <family val="1"/>
      </rPr>
      <t>masteroppgave (60 stp.)</t>
    </r>
  </si>
  <si>
    <t xml:space="preserve">    Tillegg, 2 timer pr. studiepoeng</t>
  </si>
  <si>
    <t>Masteroppgave JUS 399</t>
  </si>
  <si>
    <t>Masteroppgave JUS 398 (60sp)</t>
  </si>
  <si>
    <t>Deltakelse på obligatorisk pedagogisk opplæring for nytilsatte i fast stilling</t>
  </si>
  <si>
    <t>Oppgaveretting, kommentering</t>
  </si>
  <si>
    <t>Obligatorisk kursoppgave</t>
  </si>
  <si>
    <t xml:space="preserve">    Edublog, spørsmål og svar (2014 og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</si>
</sst>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  <font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color indexed="10"/>
      <name val="Times New Roman"/>
      <family val="1"/>
    </font>
    <font>
      <b/>
      <sz val="16"/>
      <name val="Times New Roman"/>
      <family val="1"/>
    </font>
    <font>
      <u/>
      <sz val="10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9"/>
      <color indexed="81"/>
      <name val="Tahoma"/>
      <family val="2"/>
    </font>
    <font>
      <sz val="5"/>
      <name val="Times New Roman"/>
      <family val="1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84">
    <xf numFmtId="0" fontId="0" fillId="0" borderId="0" xfId="0"/>
    <xf numFmtId="0" fontId="9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1" fillId="0" borderId="6" xfId="0" applyFont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0" fontId="1" fillId="0" borderId="10" xfId="0" applyFont="1" applyFill="1" applyBorder="1"/>
    <xf numFmtId="0" fontId="2" fillId="0" borderId="11" xfId="0" applyFont="1" applyBorder="1"/>
    <xf numFmtId="0" fontId="3" fillId="0" borderId="11" xfId="0" applyFont="1" applyBorder="1"/>
    <xf numFmtId="0" fontId="2" fillId="2" borderId="12" xfId="0" applyFont="1" applyFill="1" applyBorder="1"/>
    <xf numFmtId="0" fontId="3" fillId="0" borderId="0" xfId="0" applyFont="1"/>
    <xf numFmtId="0" fontId="3" fillId="0" borderId="0" xfId="0" applyFont="1" applyFill="1"/>
    <xf numFmtId="0" fontId="1" fillId="2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left"/>
    </xf>
    <xf numFmtId="0" fontId="1" fillId="0" borderId="15" xfId="0" applyFont="1" applyFill="1" applyBorder="1"/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7" xfId="0" applyFont="1" applyBorder="1"/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0" xfId="0" applyFont="1" applyBorder="1"/>
    <xf numFmtId="0" fontId="2" fillId="3" borderId="14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0" xfId="0" applyFont="1" applyBorder="1"/>
    <xf numFmtId="0" fontId="3" fillId="0" borderId="10" xfId="0" applyFont="1" applyFill="1" applyBorder="1" applyAlignment="1">
      <alignment horizontal="right" vertical="top" wrapText="1"/>
    </xf>
    <xf numFmtId="0" fontId="3" fillId="0" borderId="15" xfId="0" applyFont="1" applyFill="1" applyBorder="1"/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5" xfId="0" applyFont="1" applyBorder="1"/>
    <xf numFmtId="0" fontId="2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2" xfId="0" applyFont="1" applyBorder="1"/>
    <xf numFmtId="0" fontId="3" fillId="0" borderId="22" xfId="0" applyFont="1" applyBorder="1" applyAlignment="1">
      <alignment horizontal="right" vertical="top" wrapText="1"/>
    </xf>
    <xf numFmtId="0" fontId="3" fillId="0" borderId="23" xfId="0" applyFont="1" applyBorder="1"/>
    <xf numFmtId="0" fontId="2" fillId="3" borderId="24" xfId="0" applyFont="1" applyFill="1" applyBorder="1" applyAlignment="1">
      <alignment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right" vertical="top" wrapText="1"/>
    </xf>
    <xf numFmtId="0" fontId="3" fillId="0" borderId="27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right" vertical="top" wrapText="1"/>
    </xf>
    <xf numFmtId="0" fontId="2" fillId="3" borderId="14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7" xfId="0" applyFont="1" applyBorder="1" applyAlignment="1">
      <alignment horizontal="right"/>
    </xf>
    <xf numFmtId="0" fontId="2" fillId="3" borderId="29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0" xfId="0" applyFont="1" applyBorder="1"/>
    <xf numFmtId="0" fontId="2" fillId="0" borderId="0" xfId="0" applyFont="1" applyBorder="1" applyAlignment="1">
      <alignment horizontal="left" vertical="top" wrapText="1"/>
    </xf>
    <xf numFmtId="0" fontId="3" fillId="2" borderId="31" xfId="0" applyFont="1" applyFill="1" applyBorder="1"/>
    <xf numFmtId="0" fontId="1" fillId="2" borderId="32" xfId="0" applyFont="1" applyFill="1" applyBorder="1"/>
    <xf numFmtId="0" fontId="2" fillId="3" borderId="14" xfId="0" applyFont="1" applyFill="1" applyBorder="1"/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1" xfId="0" applyFont="1" applyFill="1" applyBorder="1" applyAlignment="1">
      <alignment horizontal="right" vertical="top" wrapText="1"/>
    </xf>
    <xf numFmtId="0" fontId="3" fillId="0" borderId="17" xfId="0" applyFont="1" applyFill="1" applyBorder="1"/>
    <xf numFmtId="0" fontId="3" fillId="0" borderId="16" xfId="0" applyFont="1" applyBorder="1"/>
    <xf numFmtId="0" fontId="3" fillId="0" borderId="11" xfId="1" applyFont="1" applyBorder="1" applyAlignment="1" applyProtection="1">
      <alignment horizontal="right"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33" xfId="0" applyFont="1" applyFill="1" applyBorder="1"/>
    <xf numFmtId="0" fontId="1" fillId="0" borderId="15" xfId="0" applyFont="1" applyBorder="1"/>
    <xf numFmtId="0" fontId="3" fillId="0" borderId="0" xfId="0" applyFont="1" applyFill="1" applyBorder="1" applyAlignment="1"/>
    <xf numFmtId="0" fontId="1" fillId="2" borderId="34" xfId="0" applyFont="1" applyFill="1" applyBorder="1"/>
    <xf numFmtId="0" fontId="1" fillId="2" borderId="35" xfId="0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6" fillId="4" borderId="0" xfId="0" applyFont="1" applyFill="1"/>
    <xf numFmtId="0" fontId="1" fillId="0" borderId="10" xfId="0" applyFon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3" fillId="0" borderId="10" xfId="0" applyFont="1" applyBorder="1" applyAlignment="1">
      <alignment vertical="top" wrapText="1"/>
    </xf>
    <xf numFmtId="1" fontId="3" fillId="0" borderId="20" xfId="0" applyNumberFormat="1" applyFont="1" applyBorder="1"/>
    <xf numFmtId="0" fontId="3" fillId="0" borderId="2" xfId="0" applyFont="1" applyBorder="1" applyAlignment="1">
      <alignment vertical="top" wrapText="1"/>
    </xf>
    <xf numFmtId="9" fontId="3" fillId="0" borderId="11" xfId="0" applyNumberFormat="1" applyFont="1" applyBorder="1" applyAlignment="1">
      <alignment vertical="top" wrapText="1"/>
    </xf>
    <xf numFmtId="0" fontId="2" fillId="3" borderId="29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21" xfId="0" applyFont="1" applyBorder="1"/>
    <xf numFmtId="0" fontId="6" fillId="5" borderId="0" xfId="0" applyFont="1" applyFill="1"/>
    <xf numFmtId="0" fontId="6" fillId="0" borderId="0" xfId="0" applyFont="1" applyFill="1" applyBorder="1" applyAlignment="1">
      <alignment vertical="top" wrapText="1"/>
    </xf>
    <xf numFmtId="1" fontId="3" fillId="0" borderId="23" xfId="0" applyNumberFormat="1" applyFont="1" applyBorder="1"/>
    <xf numFmtId="1" fontId="3" fillId="0" borderId="37" xfId="0" applyNumberFormat="1" applyFont="1" applyBorder="1"/>
    <xf numFmtId="9" fontId="3" fillId="0" borderId="30" xfId="0" applyNumberFormat="1" applyFont="1" applyBorder="1" applyAlignment="1">
      <alignment horizontal="center" vertical="top" wrapText="1"/>
    </xf>
    <xf numFmtId="9" fontId="3" fillId="0" borderId="22" xfId="0" applyNumberFormat="1" applyFont="1" applyBorder="1" applyAlignment="1">
      <alignment horizontal="center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2" xfId="0" applyFont="1" applyFill="1" applyBorder="1" applyAlignment="1">
      <alignment horizontal="right" vertical="top" wrapText="1"/>
    </xf>
    <xf numFmtId="0" fontId="3" fillId="0" borderId="19" xfId="0" applyFont="1" applyBorder="1"/>
    <xf numFmtId="0" fontId="6" fillId="6" borderId="0" xfId="0" applyFont="1" applyFill="1" applyBorder="1" applyAlignment="1"/>
    <xf numFmtId="0" fontId="1" fillId="2" borderId="12" xfId="0" applyFont="1" applyFill="1" applyBorder="1" applyAlignment="1"/>
    <xf numFmtId="0" fontId="3" fillId="0" borderId="36" xfId="0" applyFont="1" applyBorder="1" applyAlignment="1">
      <alignment vertical="top" wrapText="1"/>
    </xf>
    <xf numFmtId="0" fontId="1" fillId="2" borderId="7" xfId="0" applyFont="1" applyFill="1" applyBorder="1" applyAlignment="1">
      <alignment horizontal="center"/>
    </xf>
    <xf numFmtId="0" fontId="15" fillId="6" borderId="0" xfId="0" applyFont="1" applyFill="1" applyBorder="1" applyAlignment="1"/>
    <xf numFmtId="0" fontId="1" fillId="2" borderId="38" xfId="0" applyFont="1" applyFill="1" applyBorder="1"/>
    <xf numFmtId="0" fontId="1" fillId="0" borderId="6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3" fillId="0" borderId="6" xfId="0" applyFont="1" applyFill="1" applyBorder="1" applyAlignment="1">
      <alignment vertical="top" wrapText="1"/>
    </xf>
    <xf numFmtId="0" fontId="3" fillId="0" borderId="10" xfId="0" applyFont="1" applyFill="1" applyBorder="1"/>
    <xf numFmtId="0" fontId="3" fillId="0" borderId="26" xfId="0" applyFont="1" applyFill="1" applyBorder="1"/>
    <xf numFmtId="0" fontId="3" fillId="0" borderId="26" xfId="0" applyFont="1" applyFill="1" applyBorder="1" applyAlignment="1">
      <alignment horizontal="right" vertical="top" wrapText="1"/>
    </xf>
    <xf numFmtId="0" fontId="3" fillId="0" borderId="27" xfId="0" applyFont="1" applyFill="1" applyBorder="1"/>
    <xf numFmtId="0" fontId="14" fillId="0" borderId="6" xfId="0" applyFont="1" applyFill="1" applyBorder="1" applyAlignment="1">
      <alignment vertical="top" wrapText="1"/>
    </xf>
    <xf numFmtId="0" fontId="3" fillId="0" borderId="30" xfId="0" applyFont="1" applyFill="1" applyBorder="1"/>
    <xf numFmtId="0" fontId="3" fillId="0" borderId="30" xfId="0" applyFont="1" applyFill="1" applyBorder="1" applyAlignment="1">
      <alignment horizontal="right" vertical="top" wrapText="1"/>
    </xf>
    <xf numFmtId="0" fontId="2" fillId="0" borderId="39" xfId="0" applyFont="1" applyBorder="1" applyAlignment="1">
      <alignment horizontal="left" vertical="top" wrapText="1"/>
    </xf>
    <xf numFmtId="0" fontId="3" fillId="0" borderId="7" xfId="0" applyFont="1" applyBorder="1"/>
    <xf numFmtId="0" fontId="3" fillId="0" borderId="7" xfId="0" applyFont="1" applyBorder="1" applyAlignment="1"/>
    <xf numFmtId="1" fontId="2" fillId="7" borderId="7" xfId="0" applyNumberFormat="1" applyFont="1" applyFill="1" applyBorder="1"/>
    <xf numFmtId="1" fontId="3" fillId="0" borderId="7" xfId="0" applyNumberFormat="1" applyFont="1" applyBorder="1" applyAlignment="1"/>
    <xf numFmtId="1" fontId="3" fillId="0" borderId="7" xfId="0" applyNumberFormat="1" applyFont="1" applyBorder="1"/>
    <xf numFmtId="1" fontId="2" fillId="5" borderId="7" xfId="0" applyNumberFormat="1" applyFont="1" applyFill="1" applyBorder="1"/>
    <xf numFmtId="0" fontId="1" fillId="2" borderId="31" xfId="0" applyFont="1" applyFill="1" applyBorder="1" applyAlignment="1"/>
    <xf numFmtId="0" fontId="2" fillId="3" borderId="34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right" vertical="top" wrapText="1"/>
    </xf>
    <xf numFmtId="1" fontId="3" fillId="0" borderId="38" xfId="0" applyNumberFormat="1" applyFont="1" applyBorder="1"/>
    <xf numFmtId="1" fontId="2" fillId="5" borderId="32" xfId="0" applyNumberFormat="1" applyFont="1" applyFill="1" applyBorder="1"/>
    <xf numFmtId="0" fontId="18" fillId="0" borderId="31" xfId="0" applyFont="1" applyBorder="1"/>
    <xf numFmtId="0" fontId="18" fillId="0" borderId="40" xfId="0" applyFont="1" applyBorder="1"/>
    <xf numFmtId="1" fontId="18" fillId="7" borderId="40" xfId="0" applyNumberFormat="1" applyFont="1" applyFill="1" applyBorder="1"/>
    <xf numFmtId="1" fontId="18" fillId="7" borderId="41" xfId="0" applyNumberFormat="1" applyFont="1" applyFill="1" applyBorder="1"/>
    <xf numFmtId="0" fontId="18" fillId="0" borderId="0" xfId="0" applyFont="1"/>
    <xf numFmtId="0" fontId="0" fillId="0" borderId="0" xfId="0" applyAlignment="1"/>
    <xf numFmtId="0" fontId="18" fillId="0" borderId="0" xfId="0" applyFont="1" applyAlignment="1"/>
    <xf numFmtId="0" fontId="2" fillId="0" borderId="16" xfId="0" applyFont="1" applyBorder="1" applyAlignment="1">
      <alignment vertical="top" wrapText="1"/>
    </xf>
    <xf numFmtId="0" fontId="19" fillId="0" borderId="0" xfId="0" applyFont="1"/>
    <xf numFmtId="0" fontId="3" fillId="2" borderId="42" xfId="0" applyFont="1" applyFill="1" applyBorder="1" applyProtection="1">
      <protection locked="0"/>
    </xf>
    <xf numFmtId="14" fontId="3" fillId="2" borderId="21" xfId="0" applyNumberFormat="1" applyFont="1" applyFill="1" applyBorder="1" applyAlignment="1" applyProtection="1">
      <protection locked="0"/>
    </xf>
    <xf numFmtId="14" fontId="3" fillId="2" borderId="23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protection locked="0"/>
    </xf>
    <xf numFmtId="9" fontId="3" fillId="2" borderId="1" xfId="0" applyNumberFormat="1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9" fillId="0" borderId="0" xfId="0" applyFont="1" applyAlignment="1" applyProtection="1">
      <alignment horizontal="justify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protection locked="0"/>
    </xf>
    <xf numFmtId="0" fontId="6" fillId="0" borderId="43" xfId="0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2" borderId="34" xfId="0" applyFont="1" applyFill="1" applyBorder="1" applyAlignment="1" applyProtection="1">
      <protection locked="0"/>
    </xf>
    <xf numFmtId="0" fontId="12" fillId="2" borderId="44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43" xfId="0" applyFont="1" applyFill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36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1" fontId="3" fillId="0" borderId="0" xfId="0" applyNumberFormat="1" applyFont="1" applyProtection="1">
      <protection locked="0"/>
    </xf>
    <xf numFmtId="0" fontId="3" fillId="0" borderId="22" xfId="0" applyFont="1" applyBorder="1" applyProtection="1">
      <protection locked="0"/>
    </xf>
    <xf numFmtId="0" fontId="3" fillId="0" borderId="36" xfId="0" applyFont="1" applyBorder="1" applyAlignment="1" applyProtection="1">
      <protection locked="0"/>
    </xf>
    <xf numFmtId="0" fontId="3" fillId="0" borderId="45" xfId="0" applyFont="1" applyBorder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25" xfId="0" applyFont="1" applyFill="1" applyBorder="1" applyProtection="1">
      <protection locked="0"/>
    </xf>
    <xf numFmtId="0" fontId="3" fillId="0" borderId="46" xfId="0" applyFont="1" applyFill="1" applyBorder="1" applyAlignment="1" applyProtection="1">
      <protection locked="0"/>
    </xf>
    <xf numFmtId="0" fontId="3" fillId="0" borderId="1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Fill="1" applyBorder="1" applyAlignment="1" applyProtection="1">
      <protection locked="0"/>
    </xf>
    <xf numFmtId="0" fontId="3" fillId="0" borderId="7" xfId="0" applyFont="1" applyFill="1" applyBorder="1" applyAlignment="1" applyProtection="1"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19" xfId="0" applyFont="1" applyFill="1" applyBorder="1" applyAlignment="1" applyProtection="1">
      <protection locked="0"/>
    </xf>
    <xf numFmtId="0" fontId="3" fillId="0" borderId="19" xfId="0" applyFont="1" applyBorder="1" applyAlignment="1" applyProtection="1">
      <protection locked="0"/>
    </xf>
    <xf numFmtId="0" fontId="3" fillId="0" borderId="19" xfId="0" applyFont="1" applyBorder="1" applyProtection="1"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3" fillId="0" borderId="33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3" fillId="0" borderId="47" xfId="0" applyFont="1" applyBorder="1" applyProtection="1">
      <protection locked="0"/>
    </xf>
    <xf numFmtId="0" fontId="3" fillId="0" borderId="6" xfId="0" applyFont="1" applyBorder="1" applyAlignment="1" applyProtection="1"/>
    <xf numFmtId="1" fontId="3" fillId="0" borderId="15" xfId="0" applyNumberFormat="1" applyFont="1" applyBorder="1" applyProtection="1"/>
    <xf numFmtId="0" fontId="3" fillId="0" borderId="1" xfId="0" applyFont="1" applyBorder="1" applyAlignment="1" applyProtection="1"/>
    <xf numFmtId="1" fontId="3" fillId="0" borderId="17" xfId="0" applyNumberFormat="1" applyFont="1" applyBorder="1" applyProtection="1"/>
    <xf numFmtId="1" fontId="3" fillId="0" borderId="23" xfId="0" applyNumberFormat="1" applyFont="1" applyBorder="1" applyProtection="1"/>
    <xf numFmtId="0" fontId="3" fillId="0" borderId="11" xfId="0" applyFont="1" applyFill="1" applyBorder="1" applyProtection="1"/>
    <xf numFmtId="0" fontId="3" fillId="0" borderId="11" xfId="0" applyFont="1" applyBorder="1" applyAlignment="1" applyProtection="1"/>
    <xf numFmtId="0" fontId="3" fillId="0" borderId="11" xfId="0" applyFont="1" applyBorder="1" applyProtection="1"/>
    <xf numFmtId="0" fontId="3" fillId="6" borderId="15" xfId="0" applyFont="1" applyFill="1" applyBorder="1" applyAlignment="1" applyProtection="1"/>
    <xf numFmtId="1" fontId="3" fillId="5" borderId="17" xfId="0" applyNumberFormat="1" applyFont="1" applyFill="1" applyBorder="1" applyAlignment="1" applyProtection="1"/>
    <xf numFmtId="0" fontId="3" fillId="8" borderId="17" xfId="0" applyFont="1" applyFill="1" applyBorder="1" applyAlignment="1" applyProtection="1"/>
    <xf numFmtId="0" fontId="3" fillId="4" borderId="17" xfId="0" applyFont="1" applyFill="1" applyBorder="1" applyAlignment="1" applyProtection="1"/>
    <xf numFmtId="0" fontId="2" fillId="7" borderId="17" xfId="0" applyFont="1" applyFill="1" applyBorder="1" applyAlignment="1" applyProtection="1"/>
    <xf numFmtId="1" fontId="3" fillId="9" borderId="17" xfId="0" applyNumberFormat="1" applyFont="1" applyFill="1" applyBorder="1" applyAlignment="1" applyProtection="1"/>
    <xf numFmtId="1" fontId="2" fillId="7" borderId="32" xfId="0" applyNumberFormat="1" applyFont="1" applyFill="1" applyBorder="1" applyAlignment="1" applyProtection="1"/>
    <xf numFmtId="1" fontId="3" fillId="0" borderId="11" xfId="0" applyNumberFormat="1" applyFont="1" applyBorder="1" applyAlignment="1" applyProtection="1"/>
    <xf numFmtId="1" fontId="3" fillId="0" borderId="11" xfId="0" applyNumberFormat="1" applyFont="1" applyBorder="1" applyProtection="1"/>
    <xf numFmtId="0" fontId="6" fillId="6" borderId="0" xfId="0" applyFont="1" applyFill="1" applyBorder="1" applyAlignment="1" applyProtection="1"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38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2" borderId="36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2" borderId="30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36" xfId="0" applyFont="1" applyFill="1" applyBorder="1" applyAlignment="1" applyProtection="1">
      <alignment vertical="top" wrapText="1"/>
      <protection locked="0"/>
    </xf>
    <xf numFmtId="0" fontId="14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Protection="1">
      <protection locked="0"/>
    </xf>
    <xf numFmtId="0" fontId="2" fillId="3" borderId="29" xfId="0" applyFont="1" applyFill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45" xfId="0" applyFont="1" applyBorder="1" applyAlignment="1" applyProtection="1">
      <alignment vertical="top" wrapText="1"/>
      <protection locked="0"/>
    </xf>
    <xf numFmtId="0" fontId="1" fillId="0" borderId="10" xfId="0" applyFont="1" applyFill="1" applyBorder="1" applyProtection="1"/>
    <xf numFmtId="0" fontId="1" fillId="0" borderId="15" xfId="0" applyFont="1" applyFill="1" applyBorder="1" applyProtection="1"/>
    <xf numFmtId="0" fontId="3" fillId="0" borderId="11" xfId="0" applyFont="1" applyBorder="1" applyAlignment="1" applyProtection="1">
      <alignment horizontal="right" vertical="top" wrapText="1"/>
    </xf>
    <xf numFmtId="0" fontId="3" fillId="0" borderId="17" xfId="0" applyFont="1" applyBorder="1" applyProtection="1"/>
    <xf numFmtId="0" fontId="3" fillId="0" borderId="19" xfId="0" applyFont="1" applyBorder="1" applyAlignment="1" applyProtection="1">
      <alignment horizontal="right" vertical="top" wrapText="1"/>
    </xf>
    <xf numFmtId="0" fontId="3" fillId="0" borderId="20" xfId="0" applyFont="1" applyBorder="1" applyProtection="1"/>
    <xf numFmtId="0" fontId="3" fillId="0" borderId="10" xfId="0" applyFont="1" applyFill="1" applyBorder="1" applyAlignment="1" applyProtection="1">
      <alignment horizontal="right" vertical="top" wrapText="1"/>
    </xf>
    <xf numFmtId="0" fontId="3" fillId="0" borderId="15" xfId="0" applyFont="1" applyFill="1" applyBorder="1" applyProtection="1"/>
    <xf numFmtId="0" fontId="3" fillId="0" borderId="10" xfId="0" applyFont="1" applyBorder="1" applyAlignment="1" applyProtection="1">
      <alignment horizontal="right" vertical="top" wrapText="1"/>
    </xf>
    <xf numFmtId="0" fontId="3" fillId="0" borderId="15" xfId="0" applyFont="1" applyBorder="1" applyProtection="1"/>
    <xf numFmtId="0" fontId="3" fillId="0" borderId="26" xfId="0" applyFont="1" applyBorder="1" applyAlignment="1" applyProtection="1">
      <alignment horizontal="right" vertical="top" wrapText="1"/>
    </xf>
    <xf numFmtId="0" fontId="3" fillId="0" borderId="27" xfId="0" applyFont="1" applyBorder="1" applyProtection="1"/>
    <xf numFmtId="0" fontId="3" fillId="0" borderId="30" xfId="0" applyFont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vertical="top" wrapText="1"/>
    </xf>
    <xf numFmtId="0" fontId="3" fillId="0" borderId="17" xfId="0" applyFont="1" applyBorder="1" applyAlignment="1" applyProtection="1">
      <alignment horizontal="right"/>
    </xf>
    <xf numFmtId="0" fontId="3" fillId="0" borderId="22" xfId="0" applyFont="1" applyBorder="1" applyAlignment="1" applyProtection="1">
      <alignment horizontal="right" vertical="top" wrapText="1"/>
    </xf>
    <xf numFmtId="0" fontId="3" fillId="0" borderId="23" xfId="0" applyFont="1" applyBorder="1" applyProtection="1"/>
    <xf numFmtId="0" fontId="3" fillId="0" borderId="0" xfId="0" applyFont="1" applyBorder="1" applyAlignment="1" applyProtection="1">
      <alignment horizontal="right" vertical="top" wrapText="1"/>
    </xf>
    <xf numFmtId="0" fontId="2" fillId="6" borderId="42" xfId="0" applyFont="1" applyFill="1" applyBorder="1" applyProtection="1"/>
    <xf numFmtId="0" fontId="3" fillId="0" borderId="30" xfId="0" applyFont="1" applyBorder="1" applyProtection="1">
      <protection locked="0"/>
    </xf>
    <xf numFmtId="0" fontId="3" fillId="10" borderId="27" xfId="0" applyFont="1" applyFill="1" applyBorder="1" applyAlignment="1" applyProtection="1"/>
    <xf numFmtId="0" fontId="3" fillId="0" borderId="10" xfId="0" applyFont="1" applyBorder="1" applyProtection="1"/>
    <xf numFmtId="0" fontId="3" fillId="0" borderId="11" xfId="0" applyFont="1" applyFill="1" applyBorder="1" applyAlignment="1" applyProtection="1">
      <alignment horizontal="right" vertical="top" wrapText="1"/>
    </xf>
    <xf numFmtId="0" fontId="3" fillId="0" borderId="17" xfId="0" applyFont="1" applyFill="1" applyBorder="1" applyProtection="1"/>
    <xf numFmtId="1" fontId="3" fillId="0" borderId="37" xfId="0" applyNumberFormat="1" applyFont="1" applyBorder="1" applyProtection="1"/>
    <xf numFmtId="1" fontId="3" fillId="0" borderId="20" xfId="0" applyNumberFormat="1" applyFont="1" applyBorder="1" applyProtection="1"/>
    <xf numFmtId="0" fontId="3" fillId="0" borderId="12" xfId="0" applyFont="1" applyBorder="1" applyAlignment="1" applyProtection="1">
      <alignment horizontal="right" vertical="top" wrapText="1"/>
    </xf>
    <xf numFmtId="1" fontId="3" fillId="0" borderId="32" xfId="0" applyNumberFormat="1" applyFont="1" applyBorder="1" applyProtection="1"/>
    <xf numFmtId="2" fontId="2" fillId="5" borderId="46" xfId="0" applyNumberFormat="1" applyFont="1" applyFill="1" applyBorder="1" applyProtection="1"/>
    <xf numFmtId="0" fontId="3" fillId="0" borderId="33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1" fillId="2" borderId="35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protection locked="0"/>
    </xf>
    <xf numFmtId="0" fontId="1" fillId="2" borderId="26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14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30" xfId="0" applyFont="1" applyFill="1" applyBorder="1" applyAlignment="1" applyProtection="1">
      <alignment horizontal="right" vertical="top" wrapText="1"/>
      <protection locked="0"/>
    </xf>
    <xf numFmtId="0" fontId="14" fillId="2" borderId="36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30" xfId="0" applyFont="1" applyBorder="1" applyAlignment="1" applyProtection="1">
      <alignment horizontal="center" vertical="top" wrapText="1"/>
    </xf>
    <xf numFmtId="0" fontId="2" fillId="8" borderId="42" xfId="0" applyFont="1" applyFill="1" applyBorder="1" applyProtection="1"/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0" fontId="1" fillId="2" borderId="32" xfId="0" applyFont="1" applyFill="1" applyBorder="1" applyProtection="1">
      <protection locked="0"/>
    </xf>
    <xf numFmtId="0" fontId="3" fillId="11" borderId="6" xfId="0" applyFont="1" applyFill="1" applyBorder="1" applyAlignment="1" applyProtection="1">
      <protection locked="0"/>
    </xf>
    <xf numFmtId="0" fontId="3" fillId="11" borderId="10" xfId="0" applyFont="1" applyFill="1" applyBorder="1" applyProtection="1">
      <protection locked="0"/>
    </xf>
    <xf numFmtId="0" fontId="3" fillId="11" borderId="1" xfId="0" applyFont="1" applyFill="1" applyBorder="1" applyAlignment="1" applyProtection="1">
      <alignment vertical="top" wrapText="1"/>
      <protection locked="0"/>
    </xf>
    <xf numFmtId="0" fontId="3" fillId="11" borderId="11" xfId="0" applyFont="1" applyFill="1" applyBorder="1" applyProtection="1">
      <protection locked="0"/>
    </xf>
    <xf numFmtId="9" fontId="3" fillId="11" borderId="1" xfId="0" applyNumberFormat="1" applyFont="1" applyFill="1" applyBorder="1" applyAlignment="1" applyProtection="1">
      <alignment vertical="top" wrapText="1"/>
      <protection locked="0"/>
    </xf>
    <xf numFmtId="0" fontId="3" fillId="11" borderId="1" xfId="0" applyFont="1" applyFill="1" applyBorder="1" applyAlignment="1" applyProtection="1">
      <protection locked="0"/>
    </xf>
    <xf numFmtId="0" fontId="3" fillId="11" borderId="11" xfId="0" applyFont="1" applyFill="1" applyBorder="1" applyAlignment="1" applyProtection="1">
      <alignment horizontal="right"/>
      <protection locked="0"/>
    </xf>
    <xf numFmtId="0" fontId="3" fillId="11" borderId="6" xfId="0" applyFont="1" applyFill="1" applyBorder="1" applyAlignment="1" applyProtection="1">
      <alignment vertical="top" wrapText="1"/>
      <protection locked="0"/>
    </xf>
    <xf numFmtId="9" fontId="3" fillId="11" borderId="36" xfId="0" applyNumberFormat="1" applyFont="1" applyFill="1" applyBorder="1" applyAlignment="1" applyProtection="1">
      <alignment vertical="top" wrapText="1"/>
      <protection locked="0"/>
    </xf>
    <xf numFmtId="0" fontId="3" fillId="11" borderId="22" xfId="0" applyFont="1" applyFill="1" applyBorder="1" applyProtection="1">
      <protection locked="0"/>
    </xf>
    <xf numFmtId="9" fontId="3" fillId="11" borderId="6" xfId="0" applyNumberFormat="1" applyFont="1" applyFill="1" applyBorder="1" applyAlignment="1" applyProtection="1">
      <alignment vertical="top" wrapText="1"/>
      <protection locked="0"/>
    </xf>
    <xf numFmtId="0" fontId="3" fillId="11" borderId="30" xfId="0" applyFont="1" applyFill="1" applyBorder="1" applyProtection="1">
      <protection locked="0"/>
    </xf>
    <xf numFmtId="0" fontId="3" fillId="11" borderId="36" xfId="0" applyFont="1" applyFill="1" applyBorder="1" applyAlignment="1" applyProtection="1">
      <alignment vertical="top" wrapText="1"/>
      <protection locked="0"/>
    </xf>
    <xf numFmtId="0" fontId="3" fillId="11" borderId="26" xfId="0" applyFont="1" applyFill="1" applyBorder="1" applyProtection="1">
      <protection locked="0"/>
    </xf>
    <xf numFmtId="0" fontId="3" fillId="11" borderId="19" xfId="0" applyFont="1" applyFill="1" applyBorder="1" applyProtection="1">
      <protection locked="0"/>
    </xf>
    <xf numFmtId="0" fontId="2" fillId="3" borderId="31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14" fillId="11" borderId="12" xfId="0" applyFont="1" applyFill="1" applyBorder="1" applyAlignment="1" applyProtection="1">
      <alignment vertical="top" wrapText="1"/>
      <protection locked="0"/>
    </xf>
    <xf numFmtId="0" fontId="3" fillId="11" borderId="7" xfId="0" applyFont="1" applyFill="1" applyBorder="1" applyProtection="1">
      <protection locked="0"/>
    </xf>
    <xf numFmtId="0" fontId="3" fillId="0" borderId="48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11" borderId="49" xfId="0" applyFont="1" applyFill="1" applyBorder="1" applyProtection="1"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9" fillId="0" borderId="33" xfId="0" applyFont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protection locked="0"/>
    </xf>
    <xf numFmtId="9" fontId="3" fillId="11" borderId="2" xfId="0" applyNumberFormat="1" applyFont="1" applyFill="1" applyBorder="1" applyAlignment="1" applyProtection="1">
      <alignment vertical="top" wrapText="1"/>
      <protection locked="0"/>
    </xf>
    <xf numFmtId="0" fontId="3" fillId="0" borderId="27" xfId="0" applyFont="1" applyFill="1" applyBorder="1" applyProtection="1"/>
    <xf numFmtId="1" fontId="3" fillId="0" borderId="17" xfId="0" applyNumberFormat="1" applyFont="1" applyBorder="1"/>
    <xf numFmtId="1" fontId="2" fillId="4" borderId="42" xfId="0" applyNumberFormat="1" applyFont="1" applyFill="1" applyBorder="1"/>
    <xf numFmtId="0" fontId="14" fillId="2" borderId="28" xfId="0" applyFont="1" applyFill="1" applyBorder="1" applyAlignment="1" applyProtection="1">
      <alignment vertical="top" wrapText="1"/>
      <protection locked="0"/>
    </xf>
    <xf numFmtId="0" fontId="6" fillId="6" borderId="0" xfId="0" applyFont="1" applyFill="1" applyBorder="1" applyAlignment="1" applyProtection="1"/>
    <xf numFmtId="0" fontId="1" fillId="2" borderId="13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left"/>
    </xf>
    <xf numFmtId="0" fontId="3" fillId="0" borderId="16" xfId="0" applyFont="1" applyBorder="1" applyAlignment="1" applyProtection="1">
      <alignment vertical="top" wrapText="1"/>
    </xf>
    <xf numFmtId="0" fontId="3" fillId="0" borderId="18" xfId="0" applyFont="1" applyBorder="1" applyAlignment="1" applyProtection="1">
      <alignment vertical="top" wrapText="1"/>
    </xf>
    <xf numFmtId="0" fontId="2" fillId="3" borderId="14" xfId="0" applyFont="1" applyFill="1" applyBorder="1" applyAlignment="1" applyProtection="1">
      <alignment vertical="top" wrapText="1"/>
    </xf>
    <xf numFmtId="0" fontId="3" fillId="0" borderId="16" xfId="0" applyFont="1" applyBorder="1" applyAlignment="1" applyProtection="1">
      <alignment horizontal="center" vertical="top" wrapText="1"/>
    </xf>
    <xf numFmtId="0" fontId="3" fillId="0" borderId="18" xfId="0" applyFont="1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left" vertical="top" wrapText="1"/>
    </xf>
    <xf numFmtId="0" fontId="3" fillId="0" borderId="24" xfId="0" applyFont="1" applyBorder="1" applyAlignment="1" applyProtection="1">
      <alignment horizontal="center" vertical="top" wrapText="1"/>
    </xf>
    <xf numFmtId="0" fontId="3" fillId="0" borderId="18" xfId="0" applyFont="1" applyBorder="1" applyAlignment="1" applyProtection="1">
      <alignment horizontal="center" vertical="top" wrapText="1"/>
    </xf>
    <xf numFmtId="0" fontId="3" fillId="0" borderId="29" xfId="0" applyFont="1" applyBorder="1" applyAlignment="1" applyProtection="1">
      <alignment horizontal="center" vertical="top" wrapText="1"/>
    </xf>
    <xf numFmtId="0" fontId="2" fillId="3" borderId="14" xfId="0" applyFont="1" applyFill="1" applyBorder="1" applyAlignment="1" applyProtection="1">
      <alignment horizontal="left" vertical="top" wrapText="1"/>
    </xf>
    <xf numFmtId="0" fontId="7" fillId="0" borderId="0" xfId="0" applyFont="1" applyAlignment="1" applyProtection="1">
      <alignment wrapText="1"/>
    </xf>
    <xf numFmtId="0" fontId="6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14" xfId="0" applyFont="1" applyBorder="1" applyProtection="1"/>
    <xf numFmtId="0" fontId="3" fillId="0" borderId="16" xfId="0" applyFont="1" applyBorder="1" applyProtection="1"/>
    <xf numFmtId="0" fontId="3" fillId="0" borderId="21" xfId="0" applyFont="1" applyBorder="1" applyProtection="1"/>
    <xf numFmtId="0" fontId="16" fillId="0" borderId="0" xfId="0" applyFont="1" applyBorder="1" applyProtection="1"/>
    <xf numFmtId="0" fontId="3" fillId="0" borderId="0" xfId="0" applyFont="1" applyProtection="1"/>
    <xf numFmtId="0" fontId="6" fillId="7" borderId="0" xfId="0" applyFont="1" applyFill="1" applyProtection="1"/>
    <xf numFmtId="0" fontId="7" fillId="0" borderId="14" xfId="0" applyFont="1" applyBorder="1" applyProtection="1"/>
    <xf numFmtId="0" fontId="7" fillId="0" borderId="29" xfId="0" applyFont="1" applyBorder="1" applyProtection="1"/>
    <xf numFmtId="0" fontId="7" fillId="0" borderId="16" xfId="0" applyFont="1" applyBorder="1" applyProtection="1"/>
    <xf numFmtId="0" fontId="6" fillId="0" borderId="16" xfId="0" applyFont="1" applyBorder="1" applyProtection="1"/>
    <xf numFmtId="0" fontId="7" fillId="0" borderId="16" xfId="0" applyFont="1" applyFill="1" applyBorder="1" applyAlignment="1" applyProtection="1">
      <alignment vertical="top"/>
    </xf>
    <xf numFmtId="0" fontId="7" fillId="0" borderId="16" xfId="0" applyFont="1" applyFill="1" applyBorder="1" applyAlignment="1" applyProtection="1">
      <alignment vertical="top" wrapText="1"/>
    </xf>
    <xf numFmtId="0" fontId="6" fillId="0" borderId="39" xfId="0" applyFont="1" applyFill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6" fillId="0" borderId="11" xfId="0" applyFont="1" applyBorder="1" applyAlignment="1" applyProtection="1">
      <alignment vertical="top" wrapText="1"/>
    </xf>
    <xf numFmtId="0" fontId="1" fillId="2" borderId="8" xfId="0" applyFont="1" applyFill="1" applyBorder="1" applyProtection="1"/>
    <xf numFmtId="0" fontId="3" fillId="0" borderId="11" xfId="0" applyFont="1" applyBorder="1" applyAlignment="1" applyProtection="1">
      <alignment horizontal="center" vertical="top" wrapText="1"/>
    </xf>
    <xf numFmtId="0" fontId="3" fillId="0" borderId="21" xfId="0" applyFont="1" applyBorder="1" applyAlignment="1" applyProtection="1">
      <alignment horizontal="left" vertical="top" wrapText="1"/>
    </xf>
    <xf numFmtId="0" fontId="3" fillId="0" borderId="22" xfId="0" applyFont="1" applyBorder="1" applyAlignment="1" applyProtection="1">
      <alignment horizontal="center" vertical="top" wrapText="1"/>
    </xf>
    <xf numFmtId="0" fontId="6" fillId="5" borderId="0" xfId="0" applyFont="1" applyFill="1" applyProtection="1"/>
    <xf numFmtId="0" fontId="3" fillId="2" borderId="31" xfId="0" applyFont="1" applyFill="1" applyBorder="1" applyProtection="1"/>
    <xf numFmtId="0" fontId="2" fillId="2" borderId="12" xfId="0" applyFont="1" applyFill="1" applyBorder="1" applyProtection="1"/>
    <xf numFmtId="0" fontId="2" fillId="3" borderId="14" xfId="0" applyFont="1" applyFill="1" applyBorder="1" applyProtection="1"/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vertical="top" wrapText="1"/>
    </xf>
    <xf numFmtId="0" fontId="3" fillId="0" borderId="16" xfId="0" applyFont="1" applyFill="1" applyBorder="1" applyAlignment="1" applyProtection="1">
      <alignment vertical="top" wrapText="1"/>
    </xf>
    <xf numFmtId="0" fontId="3" fillId="0" borderId="11" xfId="0" applyFont="1" applyFill="1" applyBorder="1" applyAlignment="1" applyProtection="1">
      <alignment wrapText="1"/>
    </xf>
    <xf numFmtId="9" fontId="3" fillId="0" borderId="11" xfId="0" applyNumberFormat="1" applyFont="1" applyFill="1" applyBorder="1" applyAlignment="1" applyProtection="1">
      <alignment horizontal="center" vertical="top" wrapText="1"/>
    </xf>
    <xf numFmtId="0" fontId="2" fillId="0" borderId="11" xfId="0" applyFont="1" applyBorder="1" applyProtection="1"/>
    <xf numFmtId="0" fontId="22" fillId="0" borderId="25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vertical="top" wrapText="1"/>
    </xf>
    <xf numFmtId="0" fontId="3" fillId="0" borderId="21" xfId="0" applyFont="1" applyBorder="1" applyAlignment="1" applyProtection="1">
      <alignment vertical="top" wrapText="1"/>
    </xf>
    <xf numFmtId="9" fontId="3" fillId="0" borderId="22" xfId="0" applyNumberFormat="1" applyFont="1" applyBorder="1" applyAlignment="1" applyProtection="1">
      <alignment horizontal="center" vertical="top" wrapText="1"/>
    </xf>
    <xf numFmtId="0" fontId="2" fillId="3" borderId="29" xfId="0" applyFont="1" applyFill="1" applyBorder="1" applyAlignment="1" applyProtection="1">
      <alignment vertical="top" wrapText="1"/>
    </xf>
    <xf numFmtId="9" fontId="3" fillId="0" borderId="30" xfId="0" applyNumberFormat="1" applyFont="1" applyBorder="1" applyAlignment="1" applyProtection="1">
      <alignment horizontal="center" vertical="top" wrapText="1"/>
    </xf>
    <xf numFmtId="9" fontId="3" fillId="0" borderId="11" xfId="0" applyNumberFormat="1" applyFont="1" applyBorder="1" applyAlignment="1" applyProtection="1">
      <alignment vertical="top" wrapText="1"/>
    </xf>
    <xf numFmtId="0" fontId="3" fillId="0" borderId="22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3" fillId="0" borderId="25" xfId="0" applyFont="1" applyBorder="1" applyAlignment="1" applyProtection="1">
      <alignment vertical="top" wrapText="1"/>
    </xf>
    <xf numFmtId="0" fontId="3" fillId="0" borderId="28" xfId="0" applyFont="1" applyBorder="1" applyAlignment="1" applyProtection="1">
      <alignment vertical="top" wrapText="1"/>
    </xf>
    <xf numFmtId="0" fontId="6" fillId="8" borderId="0" xfId="0" applyFont="1" applyFill="1" applyProtection="1"/>
    <xf numFmtId="0" fontId="3" fillId="0" borderId="33" xfId="0" applyFont="1" applyFill="1" applyBorder="1" applyAlignment="1" applyProtection="1"/>
    <xf numFmtId="0" fontId="1" fillId="2" borderId="34" xfId="0" applyFont="1" applyFill="1" applyBorder="1" applyProtection="1"/>
    <xf numFmtId="0" fontId="1" fillId="2" borderId="35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/>
    <xf numFmtId="0" fontId="3" fillId="0" borderId="6" xfId="0" applyFont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36" xfId="0" applyFont="1" applyBorder="1" applyAlignment="1" applyProtection="1">
      <alignment horizontal="right" vertical="top" wrapText="1"/>
    </xf>
    <xf numFmtId="0" fontId="2" fillId="3" borderId="29" xfId="0" applyFont="1" applyFill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24" xfId="0" applyFont="1" applyBorder="1" applyAlignment="1" applyProtection="1">
      <alignment horizontal="left" vertical="top" wrapText="1"/>
    </xf>
    <xf numFmtId="0" fontId="3" fillId="0" borderId="26" xfId="0" applyFont="1" applyBorder="1" applyAlignment="1" applyProtection="1">
      <alignment horizontal="center" vertical="top" wrapText="1"/>
    </xf>
    <xf numFmtId="0" fontId="3" fillId="0" borderId="36" xfId="0" applyFont="1" applyBorder="1" applyAlignment="1" applyProtection="1">
      <alignment horizontal="center" vertical="top" wrapText="1"/>
    </xf>
    <xf numFmtId="0" fontId="3" fillId="0" borderId="36" xfId="0" applyFont="1" applyBorder="1" applyAlignment="1" applyProtection="1"/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2" fontId="3" fillId="2" borderId="52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2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14" fillId="2" borderId="8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53" xfId="0" applyFont="1" applyFill="1" applyBorder="1" applyAlignment="1" applyProtection="1">
      <alignment vertical="top" wrapText="1"/>
      <protection locked="0"/>
    </xf>
    <xf numFmtId="0" fontId="3" fillId="2" borderId="54" xfId="0" applyFont="1" applyFill="1" applyBorder="1" applyAlignment="1" applyProtection="1">
      <alignment vertical="top" wrapText="1"/>
      <protection locked="0"/>
    </xf>
    <xf numFmtId="0" fontId="3" fillId="0" borderId="37" xfId="0" applyFont="1" applyBorder="1" applyProtection="1"/>
    <xf numFmtId="0" fontId="3" fillId="2" borderId="28" xfId="0" applyFont="1" applyFill="1" applyBorder="1" applyAlignment="1" applyProtection="1">
      <alignment vertical="top" wrapText="1"/>
      <protection locked="0"/>
    </xf>
    <xf numFmtId="0" fontId="3" fillId="0" borderId="16" xfId="0" applyFont="1" applyFill="1" applyBorder="1" applyAlignment="1" applyProtection="1">
      <alignment horizontal="left" vertical="top" wrapText="1"/>
    </xf>
    <xf numFmtId="0" fontId="2" fillId="12" borderId="18" xfId="0" applyFont="1" applyFill="1" applyBorder="1" applyAlignment="1" applyProtection="1">
      <alignment horizontal="left" vertical="top" wrapText="1"/>
    </xf>
    <xf numFmtId="0" fontId="3" fillId="13" borderId="18" xfId="0" applyFont="1" applyFill="1" applyBorder="1" applyAlignment="1" applyProtection="1">
      <alignment horizontal="left" vertical="top" wrapText="1"/>
    </xf>
    <xf numFmtId="0" fontId="3" fillId="0" borderId="24" xfId="0" applyFont="1" applyFill="1" applyBorder="1" applyAlignment="1" applyProtection="1">
      <alignment vertical="top" wrapText="1"/>
    </xf>
    <xf numFmtId="0" fontId="6" fillId="0" borderId="31" xfId="0" applyNumberFormat="1" applyFont="1" applyBorder="1" applyAlignment="1" applyProtection="1">
      <alignment horizontal="left" vertical="justify" wrapText="1" shrinkToFit="1"/>
    </xf>
    <xf numFmtId="0" fontId="6" fillId="0" borderId="40" xfId="0" applyNumberFormat="1" applyFont="1" applyBorder="1" applyAlignment="1" applyProtection="1">
      <alignment horizontal="left" vertical="justify" wrapText="1" shrinkToFit="1"/>
    </xf>
    <xf numFmtId="0" fontId="6" fillId="0" borderId="41" xfId="0" applyNumberFormat="1" applyFont="1" applyBorder="1" applyAlignment="1" applyProtection="1">
      <alignment horizontal="left" vertical="justify" wrapText="1" shrinkToFit="1"/>
    </xf>
    <xf numFmtId="0" fontId="9" fillId="2" borderId="31" xfId="0" applyFont="1" applyFill="1" applyBorder="1" applyAlignment="1" applyProtection="1">
      <alignment horizontal="left" vertical="top" wrapText="1" readingOrder="1"/>
      <protection locked="0"/>
    </xf>
    <xf numFmtId="0" fontId="9" fillId="2" borderId="40" xfId="0" applyFont="1" applyFill="1" applyBorder="1" applyAlignment="1" applyProtection="1">
      <alignment horizontal="left" vertical="top" wrapText="1" readingOrder="1"/>
      <protection locked="0"/>
    </xf>
    <xf numFmtId="0" fontId="9" fillId="2" borderId="41" xfId="0" applyFont="1" applyFill="1" applyBorder="1" applyAlignment="1" applyProtection="1">
      <alignment horizontal="left" vertical="top" wrapText="1" readingOrder="1"/>
      <protection locked="0"/>
    </xf>
    <xf numFmtId="0" fontId="3" fillId="2" borderId="11" xfId="0" applyFont="1" applyFill="1" applyBorder="1" applyAlignment="1" applyProtection="1">
      <protection locked="0"/>
    </xf>
    <xf numFmtId="0" fontId="3" fillId="2" borderId="22" xfId="0" applyFont="1" applyFill="1" applyBorder="1" applyAlignment="1" applyProtection="1">
      <protection locked="0"/>
    </xf>
    <xf numFmtId="0" fontId="3" fillId="0" borderId="17" xfId="0" applyFont="1" applyBorder="1" applyAlignment="1" applyProtection="1"/>
    <xf numFmtId="0" fontId="3" fillId="0" borderId="23" xfId="0" applyFont="1" applyBorder="1" applyAlignment="1" applyProtection="1"/>
    <xf numFmtId="0" fontId="3" fillId="0" borderId="16" xfId="0" applyFont="1" applyBorder="1" applyAlignment="1" applyProtection="1">
      <alignment vertical="top" wrapText="1"/>
    </xf>
    <xf numFmtId="0" fontId="3" fillId="0" borderId="21" xfId="0" applyFont="1" applyBorder="1" applyAlignment="1" applyProtection="1">
      <alignment vertical="top" wrapText="1"/>
    </xf>
    <xf numFmtId="0" fontId="3" fillId="0" borderId="11" xfId="0" applyFont="1" applyBorder="1" applyAlignment="1" applyProtection="1">
      <alignment horizontal="center" wrapText="1"/>
    </xf>
    <xf numFmtId="0" fontId="3" fillId="0" borderId="22" xfId="0" applyFont="1" applyBorder="1" applyAlignment="1" applyProtection="1">
      <alignment horizontal="center" wrapText="1"/>
    </xf>
    <xf numFmtId="0" fontId="3" fillId="0" borderId="11" xfId="0" applyFont="1" applyBorder="1" applyAlignment="1" applyProtection="1"/>
    <xf numFmtId="0" fontId="3" fillId="0" borderId="11" xfId="0" applyFont="1" applyBorder="1" applyProtection="1"/>
    <xf numFmtId="0" fontId="3" fillId="0" borderId="22" xfId="0" applyFont="1" applyBorder="1" applyProtection="1"/>
    <xf numFmtId="0" fontId="1" fillId="0" borderId="36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14" fillId="0" borderId="36" xfId="0" applyFont="1" applyFill="1" applyBorder="1" applyAlignment="1">
      <alignment horizontal="center" vertical="top" wrapText="1"/>
    </xf>
    <xf numFmtId="0" fontId="14" fillId="0" borderId="50" xfId="0" applyFont="1" applyFill="1" applyBorder="1" applyAlignment="1">
      <alignment horizontal="center" vertical="top" wrapText="1"/>
    </xf>
    <xf numFmtId="0" fontId="3" fillId="0" borderId="45" xfId="0" applyFont="1" applyBorder="1" applyAlignment="1"/>
    <xf numFmtId="0" fontId="3" fillId="0" borderId="6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52" xfId="0" applyFont="1" applyBorder="1" applyAlignment="1">
      <alignment horizontal="right" vertical="top" wrapText="1"/>
    </xf>
    <xf numFmtId="0" fontId="3" fillId="0" borderId="36" xfId="0" applyFont="1" applyBorder="1" applyAlignment="1">
      <alignment horizontal="right" vertical="top" wrapText="1"/>
    </xf>
    <xf numFmtId="0" fontId="3" fillId="0" borderId="50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3" xfId="0" applyFont="1" applyFill="1" applyBorder="1" applyAlignment="1"/>
    <xf numFmtId="0" fontId="1" fillId="2" borderId="12" xfId="0" applyFont="1" applyFill="1" applyBorder="1" applyAlignment="1"/>
    <xf numFmtId="0" fontId="1" fillId="2" borderId="55" xfId="0" applyFont="1" applyFill="1" applyBorder="1" applyAlignment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8" xfId="0" applyFill="1" applyBorder="1" applyAlignment="1" applyProtection="1">
      <alignment horizontal="left" vertical="justify" wrapText="1" shrinkToFit="1" readingOrder="1"/>
      <protection locked="0"/>
    </xf>
    <xf numFmtId="0" fontId="0" fillId="0" borderId="56" xfId="0" applyBorder="1" applyAlignment="1" applyProtection="1">
      <alignment horizontal="left" vertical="justify" wrapText="1" shrinkToFit="1" readingOrder="1"/>
      <protection locked="0"/>
    </xf>
    <xf numFmtId="0" fontId="0" fillId="0" borderId="51" xfId="0" applyBorder="1" applyAlignment="1" applyProtection="1">
      <alignment horizontal="left" vertical="justify" wrapText="1" shrinkToFit="1" readingOrder="1"/>
      <protection locked="0"/>
    </xf>
    <xf numFmtId="0" fontId="17" fillId="7" borderId="31" xfId="0" applyFont="1" applyFill="1" applyBorder="1" applyAlignment="1">
      <alignment horizontal="center"/>
    </xf>
    <xf numFmtId="0" fontId="17" fillId="7" borderId="40" xfId="0" applyFont="1" applyFill="1" applyBorder="1" applyAlignment="1">
      <alignment horizontal="center"/>
    </xf>
    <xf numFmtId="0" fontId="17" fillId="5" borderId="31" xfId="0" applyFont="1" applyFill="1" applyBorder="1" applyAlignment="1">
      <alignment horizontal="center"/>
    </xf>
    <xf numFmtId="0" fontId="17" fillId="5" borderId="40" xfId="0" applyFont="1" applyFill="1" applyBorder="1" applyAlignment="1">
      <alignment horizontal="center"/>
    </xf>
    <xf numFmtId="0" fontId="17" fillId="5" borderId="41" xfId="0" applyFont="1" applyFill="1" applyBorder="1" applyAlignment="1">
      <alignment horizontal="center"/>
    </xf>
    <xf numFmtId="0" fontId="22" fillId="0" borderId="11" xfId="0" applyFont="1" applyFill="1" applyBorder="1" applyAlignment="1" applyProtection="1">
      <alignment vertical="top" wrapText="1"/>
    </xf>
    <xf numFmtId="0" fontId="3" fillId="0" borderId="18" xfId="0" applyFont="1" applyFill="1" applyBorder="1" applyAlignment="1" applyProtection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F50"/>
  <sheetViews>
    <sheetView zoomScale="130" zoomScaleNormal="130" workbookViewId="0">
      <selection activeCell="H35" sqref="H35"/>
    </sheetView>
  </sheetViews>
  <sheetFormatPr defaultColWidth="11.42578125" defaultRowHeight="12.75" x14ac:dyDescent="0.2"/>
  <cols>
    <col min="1" max="1" width="41.28515625" style="162" customWidth="1"/>
    <col min="2" max="2" width="15" style="162" customWidth="1"/>
    <col min="3" max="3" width="12.7109375" style="162" customWidth="1"/>
    <col min="4" max="4" width="13.85546875" style="162" customWidth="1"/>
    <col min="5" max="5" width="11.5703125" style="162" customWidth="1"/>
    <col min="6" max="6" width="13.42578125" style="162" customWidth="1"/>
    <col min="7" max="16384" width="11.42578125" style="162"/>
  </cols>
  <sheetData>
    <row r="1" spans="1:6" s="152" customFormat="1" ht="20.25" x14ac:dyDescent="0.3">
      <c r="A1" s="150" t="s">
        <v>155</v>
      </c>
      <c r="B1" s="151"/>
      <c r="C1" s="151"/>
      <c r="D1" s="151"/>
      <c r="E1" s="151"/>
      <c r="F1" s="151"/>
    </row>
    <row r="2" spans="1:6" s="152" customFormat="1" ht="18.75" x14ac:dyDescent="0.3">
      <c r="A2" s="153" t="s">
        <v>104</v>
      </c>
      <c r="B2" s="154"/>
      <c r="C2" s="155"/>
      <c r="D2" s="154"/>
      <c r="E2" s="154"/>
      <c r="F2" s="154"/>
    </row>
    <row r="3" spans="1:6" s="152" customFormat="1" ht="14.25" customHeight="1" thickBot="1" x14ac:dyDescent="0.35">
      <c r="A3" s="156"/>
      <c r="B3" s="156"/>
      <c r="C3" s="157"/>
      <c r="D3" s="156"/>
      <c r="E3" s="156"/>
      <c r="F3" s="156"/>
    </row>
    <row r="4" spans="1:6" s="152" customFormat="1" ht="15.75" customHeight="1" x14ac:dyDescent="0.3">
      <c r="A4" s="158" t="s">
        <v>93</v>
      </c>
      <c r="B4" s="159"/>
      <c r="C4" s="157"/>
      <c r="E4" s="160" t="s">
        <v>95</v>
      </c>
      <c r="F4" s="161">
        <v>2015</v>
      </c>
    </row>
    <row r="5" spans="1:6" ht="19.5" customHeight="1" thickBot="1" x14ac:dyDescent="0.35">
      <c r="A5" s="142"/>
      <c r="C5" s="157"/>
      <c r="E5" s="143"/>
      <c r="F5" s="144"/>
    </row>
    <row r="6" spans="1:6" ht="15.75" customHeight="1" x14ac:dyDescent="0.3">
      <c r="A6" s="163" t="s">
        <v>92</v>
      </c>
      <c r="C6" s="155"/>
    </row>
    <row r="7" spans="1:6" ht="22.5" customHeight="1" thickBot="1" x14ac:dyDescent="0.35">
      <c r="A7" s="142"/>
      <c r="B7" s="164"/>
      <c r="C7" s="155"/>
      <c r="D7" s="165"/>
      <c r="E7" s="165"/>
      <c r="F7" s="165"/>
    </row>
    <row r="8" spans="1:6" ht="16.5" customHeight="1" x14ac:dyDescent="0.3">
      <c r="C8" s="155"/>
      <c r="F8" s="165"/>
    </row>
    <row r="9" spans="1:6" ht="16.5" customHeight="1" thickBot="1" x14ac:dyDescent="0.35">
      <c r="A9" s="166" t="s">
        <v>138</v>
      </c>
      <c r="C9" s="156"/>
      <c r="F9" s="165"/>
    </row>
    <row r="10" spans="1:6" ht="185.25" customHeight="1" thickBot="1" x14ac:dyDescent="0.25">
      <c r="A10" s="432" t="s">
        <v>156</v>
      </c>
      <c r="B10" s="433"/>
      <c r="C10" s="433"/>
      <c r="D10" s="433"/>
      <c r="E10" s="433"/>
      <c r="F10" s="434"/>
    </row>
    <row r="11" spans="1:6" ht="16.5" customHeight="1" x14ac:dyDescent="0.25">
      <c r="A11" s="351"/>
      <c r="B11" s="167"/>
      <c r="C11" s="167"/>
      <c r="D11" s="167"/>
      <c r="E11" s="167"/>
      <c r="F11" s="167"/>
    </row>
    <row r="12" spans="1:6" ht="30.75" customHeight="1" x14ac:dyDescent="0.25">
      <c r="A12" s="352" t="s">
        <v>110</v>
      </c>
      <c r="B12" s="168"/>
      <c r="C12" s="168"/>
    </row>
    <row r="13" spans="1:6" ht="13.5" thickBot="1" x14ac:dyDescent="0.25">
      <c r="A13" s="353"/>
      <c r="B13" s="170" t="s">
        <v>124</v>
      </c>
      <c r="C13" s="171" t="s">
        <v>116</v>
      </c>
      <c r="D13" s="172" t="s">
        <v>105</v>
      </c>
    </row>
    <row r="14" spans="1:6" x14ac:dyDescent="0.2">
      <c r="A14" s="354" t="s">
        <v>106</v>
      </c>
      <c r="B14" s="145"/>
      <c r="C14" s="198">
        <v>920</v>
      </c>
      <c r="D14" s="199">
        <f>C14/12*B14</f>
        <v>0</v>
      </c>
      <c r="E14" s="173"/>
      <c r="F14" s="173"/>
    </row>
    <row r="15" spans="1:6" x14ac:dyDescent="0.2">
      <c r="A15" s="355" t="s">
        <v>117</v>
      </c>
      <c r="B15" s="146">
        <v>0</v>
      </c>
      <c r="C15" s="200">
        <v>203</v>
      </c>
      <c r="D15" s="201">
        <f>C15:C15/12*B15</f>
        <v>0</v>
      </c>
      <c r="E15" s="173"/>
    </row>
    <row r="16" spans="1:6" x14ac:dyDescent="0.2">
      <c r="A16" s="355" t="s">
        <v>107</v>
      </c>
      <c r="B16" s="146">
        <v>0</v>
      </c>
      <c r="C16" s="200">
        <v>169</v>
      </c>
      <c r="D16" s="201">
        <f>C16:C16/12*B16</f>
        <v>0</v>
      </c>
    </row>
    <row r="17" spans="1:5" x14ac:dyDescent="0.2">
      <c r="A17" s="355" t="s">
        <v>108</v>
      </c>
      <c r="B17" s="146">
        <v>0</v>
      </c>
      <c r="C17" s="200">
        <v>1307</v>
      </c>
      <c r="D17" s="201">
        <f>C17:C17/12*B17</f>
        <v>0</v>
      </c>
      <c r="E17" s="173"/>
    </row>
    <row r="18" spans="1:5" x14ac:dyDescent="0.2">
      <c r="A18" s="355" t="s">
        <v>109</v>
      </c>
      <c r="B18" s="146">
        <v>0</v>
      </c>
      <c r="C18" s="200">
        <v>0</v>
      </c>
      <c r="D18" s="201">
        <f>C18:C18/12*B18</f>
        <v>0</v>
      </c>
    </row>
    <row r="19" spans="1:5" x14ac:dyDescent="0.2">
      <c r="A19" s="355" t="s">
        <v>144</v>
      </c>
      <c r="B19" s="146">
        <v>0</v>
      </c>
      <c r="C19" s="148">
        <v>0</v>
      </c>
      <c r="D19" s="201">
        <f>(920-(1695*C19))*B19/12</f>
        <v>0</v>
      </c>
    </row>
    <row r="20" spans="1:5" x14ac:dyDescent="0.2">
      <c r="A20" s="355" t="s">
        <v>111</v>
      </c>
      <c r="B20" s="146"/>
      <c r="C20" s="149">
        <v>0</v>
      </c>
      <c r="D20" s="201">
        <f>C20/12*B20</f>
        <v>0</v>
      </c>
    </row>
    <row r="21" spans="1:5" ht="13.5" thickBot="1" x14ac:dyDescent="0.25">
      <c r="A21" s="356" t="s">
        <v>112</v>
      </c>
      <c r="B21" s="174"/>
      <c r="C21" s="175"/>
      <c r="D21" s="202">
        <f>SUM(D14:D20)</f>
        <v>0</v>
      </c>
    </row>
    <row r="22" spans="1:5" x14ac:dyDescent="0.2">
      <c r="A22" s="353"/>
      <c r="B22" s="169"/>
      <c r="C22" s="176"/>
    </row>
    <row r="23" spans="1:5" x14ac:dyDescent="0.2">
      <c r="A23" s="357" t="s">
        <v>160</v>
      </c>
      <c r="B23" s="169"/>
      <c r="C23" s="164"/>
      <c r="D23" s="146"/>
    </row>
    <row r="24" spans="1:5" x14ac:dyDescent="0.2">
      <c r="A24" s="358"/>
      <c r="B24" s="177" t="s">
        <v>120</v>
      </c>
      <c r="C24" s="177" t="s">
        <v>122</v>
      </c>
      <c r="D24" s="177" t="s">
        <v>121</v>
      </c>
    </row>
    <row r="25" spans="1:5" x14ac:dyDescent="0.2">
      <c r="A25" s="205" t="s">
        <v>157</v>
      </c>
      <c r="B25" s="203"/>
      <c r="C25" s="204">
        <f>D21/47/5</f>
        <v>0</v>
      </c>
      <c r="D25" s="205">
        <f>SUM(B25*C25)</f>
        <v>0</v>
      </c>
    </row>
    <row r="26" spans="1:5" x14ac:dyDescent="0.2">
      <c r="A26" s="353"/>
      <c r="B26" s="169"/>
      <c r="C26" s="164"/>
    </row>
    <row r="27" spans="1:5" ht="13.5" thickBot="1" x14ac:dyDescent="0.25">
      <c r="A27" s="353"/>
      <c r="B27" s="169"/>
      <c r="C27" s="164"/>
    </row>
    <row r="28" spans="1:5" ht="16.5" thickBot="1" x14ac:dyDescent="0.3">
      <c r="A28" s="359" t="s">
        <v>98</v>
      </c>
      <c r="B28" s="180"/>
      <c r="C28" s="181" t="s">
        <v>33</v>
      </c>
    </row>
    <row r="29" spans="1:5" ht="15.75" x14ac:dyDescent="0.25">
      <c r="A29" s="360" t="s">
        <v>148</v>
      </c>
      <c r="B29" s="182"/>
      <c r="C29" s="206">
        <f>SUM('Undervisning masterprogrammet'!F41)</f>
        <v>0</v>
      </c>
    </row>
    <row r="30" spans="1:5" ht="15.75" x14ac:dyDescent="0.25">
      <c r="A30" s="361" t="s">
        <v>149</v>
      </c>
      <c r="B30" s="274"/>
      <c r="C30" s="275">
        <f>'Annen undervisning'!F12</f>
        <v>0</v>
      </c>
    </row>
    <row r="31" spans="1:5" ht="15.75" x14ac:dyDescent="0.25">
      <c r="A31" s="362" t="s">
        <v>150</v>
      </c>
      <c r="B31" s="178"/>
      <c r="C31" s="207">
        <f>SUM(Eksamen!F28)</f>
        <v>0</v>
      </c>
    </row>
    <row r="32" spans="1:5" ht="18.75" customHeight="1" x14ac:dyDescent="0.25">
      <c r="A32" s="362" t="s">
        <v>151</v>
      </c>
      <c r="B32" s="178"/>
      <c r="C32" s="208">
        <f>SUM('Grads- og stillingsbedømmelser'!F25)</f>
        <v>0</v>
      </c>
    </row>
    <row r="33" spans="1:6" ht="18.75" customHeight="1" x14ac:dyDescent="0.25">
      <c r="A33" s="362" t="s">
        <v>152</v>
      </c>
      <c r="B33" s="183"/>
      <c r="C33" s="209">
        <f>SUM('Administrativt arbeid'!G15)</f>
        <v>0</v>
      </c>
    </row>
    <row r="34" spans="1:6" ht="19.5" customHeight="1" x14ac:dyDescent="0.25">
      <c r="A34" s="363" t="s">
        <v>96</v>
      </c>
      <c r="B34" s="178"/>
      <c r="C34" s="210">
        <f>SUM(C29:C33)</f>
        <v>0</v>
      </c>
    </row>
    <row r="35" spans="1:6" ht="18" customHeight="1" x14ac:dyDescent="0.2">
      <c r="A35" s="364" t="s">
        <v>158</v>
      </c>
      <c r="B35" s="184"/>
      <c r="C35" s="332">
        <v>0</v>
      </c>
    </row>
    <row r="36" spans="1:6" ht="16.5" thickBot="1" x14ac:dyDescent="0.25">
      <c r="A36" s="365" t="s">
        <v>159</v>
      </c>
      <c r="B36" s="179"/>
      <c r="C36" s="211">
        <f>SUM(D21-D25)</f>
        <v>0</v>
      </c>
    </row>
    <row r="37" spans="1:6" ht="16.5" customHeight="1" thickBot="1" x14ac:dyDescent="0.25">
      <c r="A37" s="366" t="s">
        <v>97</v>
      </c>
      <c r="B37" s="185"/>
      <c r="C37" s="212">
        <f>C35-(C36-C34)</f>
        <v>0</v>
      </c>
    </row>
    <row r="38" spans="1:6" ht="13.5" customHeight="1" x14ac:dyDescent="0.2">
      <c r="A38" s="367"/>
      <c r="B38" s="187"/>
      <c r="C38" s="176"/>
    </row>
    <row r="39" spans="1:6" ht="13.5" customHeight="1" x14ac:dyDescent="0.2">
      <c r="A39" s="358"/>
      <c r="B39" s="188" t="s">
        <v>105</v>
      </c>
      <c r="C39" s="189" t="s">
        <v>136</v>
      </c>
      <c r="D39" s="190" t="s">
        <v>137</v>
      </c>
    </row>
    <row r="40" spans="1:6" ht="13.5" customHeight="1" x14ac:dyDescent="0.2">
      <c r="A40" s="368" t="s">
        <v>143</v>
      </c>
      <c r="B40" s="147">
        <v>0</v>
      </c>
      <c r="C40" s="213">
        <f>'2årsplan'!F63</f>
        <v>0</v>
      </c>
      <c r="D40" s="214">
        <f>B40-C40</f>
        <v>0</v>
      </c>
    </row>
    <row r="41" spans="1:6" ht="13.5" customHeight="1" x14ac:dyDescent="0.2">
      <c r="A41" s="368" t="s">
        <v>161</v>
      </c>
      <c r="B41" s="147">
        <v>0</v>
      </c>
      <c r="C41" s="213">
        <f>'2årsplan'!J63</f>
        <v>0</v>
      </c>
      <c r="D41" s="214">
        <f>B41-C41</f>
        <v>0</v>
      </c>
    </row>
    <row r="42" spans="1:6" ht="13.5" customHeight="1" x14ac:dyDescent="0.2">
      <c r="A42" s="186"/>
      <c r="B42" s="187"/>
      <c r="C42" s="164"/>
    </row>
    <row r="43" spans="1:6" ht="13.5" customHeight="1" x14ac:dyDescent="0.2">
      <c r="A43" s="191" t="s">
        <v>103</v>
      </c>
      <c r="B43" s="187"/>
      <c r="C43" s="164"/>
    </row>
    <row r="44" spans="1:6" ht="13.5" customHeight="1" thickBot="1" x14ac:dyDescent="0.25">
      <c r="A44" s="192" t="s">
        <v>115</v>
      </c>
      <c r="B44" s="187"/>
      <c r="C44" s="193"/>
    </row>
    <row r="45" spans="1:6" ht="93" customHeight="1" thickBot="1" x14ac:dyDescent="0.25">
      <c r="A45" s="435"/>
      <c r="B45" s="436"/>
      <c r="C45" s="436"/>
      <c r="D45" s="436"/>
      <c r="E45" s="436"/>
      <c r="F45" s="437"/>
    </row>
    <row r="46" spans="1:6" ht="13.5" customHeight="1" x14ac:dyDescent="0.4">
      <c r="A46" s="194"/>
      <c r="C46" s="176"/>
    </row>
    <row r="47" spans="1:6" x14ac:dyDescent="0.2">
      <c r="A47" s="195"/>
    </row>
    <row r="49" spans="1:1" x14ac:dyDescent="0.2">
      <c r="A49" s="196"/>
    </row>
    <row r="50" spans="1:1" x14ac:dyDescent="0.2">
      <c r="A50" s="197"/>
    </row>
  </sheetData>
  <sheetProtection password="FB12" sheet="1" objects="1" scenarios="1"/>
  <dataConsolidate/>
  <mergeCells count="2">
    <mergeCell ref="A10:F10"/>
    <mergeCell ref="A45:F45"/>
  </mergeCells>
  <phoneticPr fontId="5" type="noConversion"/>
  <pageMargins left="0.78740157480314965" right="0.51181102362204722" top="0.51181102362204722" bottom="0.39370078740157483" header="0.51181102362204722" footer="0.51181102362204722"/>
  <pageSetup paperSize="9"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F46"/>
  <sheetViews>
    <sheetView topLeftCell="A19" zoomScale="140" zoomScaleNormal="140" workbookViewId="0">
      <selection activeCell="C14" sqref="C14"/>
    </sheetView>
  </sheetViews>
  <sheetFormatPr defaultColWidth="11.42578125" defaultRowHeight="12.75" x14ac:dyDescent="0.2"/>
  <cols>
    <col min="1" max="1" width="36.42578125" style="217" customWidth="1"/>
    <col min="2" max="2" width="11.42578125" style="217"/>
    <col min="3" max="3" width="21.7109375" style="217" customWidth="1"/>
    <col min="4" max="4" width="12.5703125" style="217" customWidth="1"/>
    <col min="5" max="5" width="9.140625" style="217" customWidth="1"/>
    <col min="6" max="6" width="12" style="217" customWidth="1"/>
    <col min="7" max="16384" width="11.42578125" style="217"/>
  </cols>
  <sheetData>
    <row r="1" spans="1:6" ht="16.5" thickBot="1" x14ac:dyDescent="0.3">
      <c r="A1" s="338" t="s">
        <v>100</v>
      </c>
      <c r="B1" s="215"/>
      <c r="C1" s="193"/>
      <c r="D1" s="216"/>
      <c r="E1" s="169"/>
      <c r="F1" s="169"/>
    </row>
    <row r="2" spans="1:6" ht="14.25" thickBot="1" x14ac:dyDescent="0.3">
      <c r="A2" s="339" t="s">
        <v>0</v>
      </c>
      <c r="B2" s="218"/>
      <c r="C2" s="219" t="s">
        <v>123</v>
      </c>
      <c r="D2" s="220" t="s">
        <v>2</v>
      </c>
      <c r="E2" s="220" t="s">
        <v>1</v>
      </c>
      <c r="F2" s="221" t="s">
        <v>3</v>
      </c>
    </row>
    <row r="3" spans="1:6" ht="13.5" x14ac:dyDescent="0.25">
      <c r="A3" s="340" t="s">
        <v>59</v>
      </c>
      <c r="B3" s="222"/>
      <c r="C3" s="223"/>
      <c r="D3" s="224"/>
      <c r="E3" s="255"/>
      <c r="F3" s="256"/>
    </row>
    <row r="4" spans="1:6" x14ac:dyDescent="0.2">
      <c r="A4" s="341" t="s">
        <v>60</v>
      </c>
      <c r="B4" s="225"/>
      <c r="C4" s="226"/>
      <c r="D4" s="146"/>
      <c r="E4" s="257">
        <v>50</v>
      </c>
      <c r="F4" s="258">
        <f t="shared" ref="F4:F9" si="0">SUM(D4*E4)</f>
        <v>0</v>
      </c>
    </row>
    <row r="5" spans="1:6" x14ac:dyDescent="0.2">
      <c r="A5" s="341" t="s">
        <v>163</v>
      </c>
      <c r="B5" s="225"/>
      <c r="C5" s="226"/>
      <c r="D5" s="146"/>
      <c r="E5" s="257">
        <v>2</v>
      </c>
      <c r="F5" s="258">
        <f t="shared" si="0"/>
        <v>0</v>
      </c>
    </row>
    <row r="6" spans="1:6" x14ac:dyDescent="0.2">
      <c r="A6" s="342" t="s">
        <v>169</v>
      </c>
      <c r="B6" s="227"/>
      <c r="C6" s="427"/>
      <c r="D6" s="229"/>
      <c r="E6" s="259">
        <v>10</v>
      </c>
      <c r="F6" s="258">
        <f t="shared" si="0"/>
        <v>0</v>
      </c>
    </row>
    <row r="7" spans="1:6" x14ac:dyDescent="0.2">
      <c r="A7" s="342" t="s">
        <v>140</v>
      </c>
      <c r="B7" s="227"/>
      <c r="C7" s="427"/>
      <c r="D7" s="229"/>
      <c r="E7" s="259">
        <v>1</v>
      </c>
      <c r="F7" s="260">
        <f t="shared" si="0"/>
        <v>0</v>
      </c>
    </row>
    <row r="8" spans="1:6" x14ac:dyDescent="0.2">
      <c r="A8" s="431" t="s">
        <v>164</v>
      </c>
      <c r="B8" s="227"/>
      <c r="C8" s="427"/>
      <c r="D8" s="229"/>
      <c r="E8" s="265">
        <v>30</v>
      </c>
      <c r="F8" s="426">
        <f t="shared" si="0"/>
        <v>0</v>
      </c>
    </row>
    <row r="9" spans="1:6" ht="13.5" thickBot="1" x14ac:dyDescent="0.25">
      <c r="A9" s="431" t="s">
        <v>165</v>
      </c>
      <c r="B9" s="227"/>
      <c r="C9" s="427"/>
      <c r="D9" s="229"/>
      <c r="E9" s="265">
        <v>30</v>
      </c>
      <c r="F9" s="426">
        <f t="shared" si="0"/>
        <v>0</v>
      </c>
    </row>
    <row r="10" spans="1:6" x14ac:dyDescent="0.2">
      <c r="A10" s="343" t="s">
        <v>45</v>
      </c>
      <c r="B10" s="230"/>
      <c r="C10" s="231"/>
      <c r="D10" s="145"/>
      <c r="E10" s="261"/>
      <c r="F10" s="262"/>
    </row>
    <row r="11" spans="1:6" x14ac:dyDescent="0.2">
      <c r="A11" s="344" t="s">
        <v>4</v>
      </c>
      <c r="B11" s="225"/>
      <c r="C11" s="226"/>
      <c r="D11" s="146"/>
      <c r="E11" s="257">
        <v>5</v>
      </c>
      <c r="F11" s="258">
        <f>SUM(D11*E11)</f>
        <v>0</v>
      </c>
    </row>
    <row r="12" spans="1:6" x14ac:dyDescent="0.2">
      <c r="A12" s="344" t="s">
        <v>4</v>
      </c>
      <c r="B12" s="225"/>
      <c r="C12" s="226"/>
      <c r="D12" s="146"/>
      <c r="E12" s="257">
        <v>5</v>
      </c>
      <c r="F12" s="258">
        <f>SUM(D12*E12)</f>
        <v>0</v>
      </c>
    </row>
    <row r="13" spans="1:6" ht="13.5" thickBot="1" x14ac:dyDescent="0.25">
      <c r="A13" s="345" t="s">
        <v>46</v>
      </c>
      <c r="B13" s="227"/>
      <c r="C13" s="228"/>
      <c r="D13" s="229"/>
      <c r="E13" s="259">
        <v>1</v>
      </c>
      <c r="F13" s="260">
        <f>SUM(D13*E13)</f>
        <v>0</v>
      </c>
    </row>
    <row r="14" spans="1:6" x14ac:dyDescent="0.2">
      <c r="A14" s="343" t="s">
        <v>47</v>
      </c>
      <c r="B14" s="232"/>
      <c r="C14" s="231"/>
      <c r="D14" s="145"/>
      <c r="E14" s="263"/>
      <c r="F14" s="264"/>
    </row>
    <row r="15" spans="1:6" ht="25.5" x14ac:dyDescent="0.2">
      <c r="A15" s="341" t="s">
        <v>66</v>
      </c>
      <c r="B15" s="225"/>
      <c r="C15" s="226"/>
      <c r="D15" s="146"/>
      <c r="E15" s="257">
        <v>5</v>
      </c>
      <c r="F15" s="258">
        <f>SUM(D15*E15)</f>
        <v>0</v>
      </c>
    </row>
    <row r="16" spans="1:6" x14ac:dyDescent="0.2">
      <c r="A16" s="346" t="s">
        <v>4</v>
      </c>
      <c r="B16" s="225"/>
      <c r="C16" s="226"/>
      <c r="D16" s="146"/>
      <c r="E16" s="257">
        <v>5</v>
      </c>
      <c r="F16" s="258">
        <f>SUM(D16*E16)</f>
        <v>0</v>
      </c>
    </row>
    <row r="17" spans="1:6" ht="25.5" x14ac:dyDescent="0.2">
      <c r="A17" s="341" t="s">
        <v>67</v>
      </c>
      <c r="B17" s="225"/>
      <c r="C17" s="226"/>
      <c r="D17" s="146"/>
      <c r="E17" s="257">
        <v>4.5</v>
      </c>
      <c r="F17" s="258">
        <f>SUM(D17*E17)</f>
        <v>0</v>
      </c>
    </row>
    <row r="18" spans="1:6" ht="13.5" thickBot="1" x14ac:dyDescent="0.25">
      <c r="A18" s="346" t="s">
        <v>4</v>
      </c>
      <c r="B18" s="225"/>
      <c r="C18" s="226"/>
      <c r="D18" s="146"/>
      <c r="E18" s="257">
        <v>4.5</v>
      </c>
      <c r="F18" s="258">
        <f>SUM(D18*E18)</f>
        <v>0</v>
      </c>
    </row>
    <row r="19" spans="1:6" x14ac:dyDescent="0.2">
      <c r="A19" s="343" t="s">
        <v>48</v>
      </c>
      <c r="B19" s="232"/>
      <c r="C19" s="244"/>
      <c r="D19" s="145"/>
      <c r="E19" s="263"/>
      <c r="F19" s="264"/>
    </row>
    <row r="20" spans="1:6" ht="25.5" x14ac:dyDescent="0.2">
      <c r="A20" s="341" t="s">
        <v>66</v>
      </c>
      <c r="B20" s="236"/>
      <c r="C20" s="226"/>
      <c r="D20" s="146"/>
      <c r="E20" s="257">
        <v>7</v>
      </c>
      <c r="F20" s="266">
        <f t="shared" ref="F20:F28" si="1">SUM(D20*E20)</f>
        <v>0</v>
      </c>
    </row>
    <row r="21" spans="1:6" x14ac:dyDescent="0.2">
      <c r="A21" s="344" t="s">
        <v>4</v>
      </c>
      <c r="B21" s="236"/>
      <c r="C21" s="226"/>
      <c r="D21" s="146"/>
      <c r="E21" s="257">
        <v>7</v>
      </c>
      <c r="F21" s="258">
        <f t="shared" si="1"/>
        <v>0</v>
      </c>
    </row>
    <row r="22" spans="1:6" x14ac:dyDescent="0.2">
      <c r="A22" s="347" t="s">
        <v>4</v>
      </c>
      <c r="B22" s="234"/>
      <c r="C22" s="226"/>
      <c r="D22" s="235"/>
      <c r="E22" s="265">
        <v>7</v>
      </c>
      <c r="F22" s="266">
        <f t="shared" si="1"/>
        <v>0</v>
      </c>
    </row>
    <row r="23" spans="1:6" ht="25.5" x14ac:dyDescent="0.2">
      <c r="A23" s="341" t="s">
        <v>67</v>
      </c>
      <c r="B23" s="237"/>
      <c r="C23" s="226"/>
      <c r="D23" s="146"/>
      <c r="E23" s="259">
        <v>5</v>
      </c>
      <c r="F23" s="266">
        <f t="shared" si="1"/>
        <v>0</v>
      </c>
    </row>
    <row r="24" spans="1:6" x14ac:dyDescent="0.2">
      <c r="A24" s="348" t="s">
        <v>4</v>
      </c>
      <c r="B24" s="237"/>
      <c r="C24" s="226"/>
      <c r="D24" s="229"/>
      <c r="E24" s="259">
        <v>5</v>
      </c>
      <c r="F24" s="266">
        <f t="shared" si="1"/>
        <v>0</v>
      </c>
    </row>
    <row r="25" spans="1:6" x14ac:dyDescent="0.2">
      <c r="A25" s="429" t="s">
        <v>167</v>
      </c>
      <c r="B25" s="237"/>
      <c r="C25" s="226"/>
      <c r="D25" s="229"/>
      <c r="E25" s="259"/>
      <c r="F25" s="266"/>
    </row>
    <row r="26" spans="1:6" x14ac:dyDescent="0.2">
      <c r="A26" s="430" t="s">
        <v>168</v>
      </c>
      <c r="B26" s="237"/>
      <c r="C26" s="226"/>
      <c r="D26" s="229"/>
      <c r="E26" s="259">
        <v>1</v>
      </c>
      <c r="F26" s="266">
        <f t="shared" si="1"/>
        <v>0</v>
      </c>
    </row>
    <row r="27" spans="1:6" ht="38.25" x14ac:dyDescent="0.2">
      <c r="A27" s="341" t="s">
        <v>139</v>
      </c>
      <c r="B27" s="236"/>
      <c r="C27" s="226"/>
      <c r="D27" s="146"/>
      <c r="E27" s="257">
        <v>1</v>
      </c>
      <c r="F27" s="266">
        <f t="shared" si="1"/>
        <v>0</v>
      </c>
    </row>
    <row r="28" spans="1:6" x14ac:dyDescent="0.2">
      <c r="A28" s="349" t="s">
        <v>4</v>
      </c>
      <c r="B28" s="238"/>
      <c r="C28" s="226"/>
      <c r="D28" s="239"/>
      <c r="E28" s="267">
        <v>1</v>
      </c>
      <c r="F28" s="266">
        <f t="shared" si="1"/>
        <v>0</v>
      </c>
    </row>
    <row r="29" spans="1:6" ht="13.5" thickBot="1" x14ac:dyDescent="0.25">
      <c r="A29" s="348" t="s">
        <v>4</v>
      </c>
      <c r="B29" s="237"/>
      <c r="C29" s="228"/>
      <c r="D29" s="229"/>
      <c r="E29" s="259">
        <v>1</v>
      </c>
      <c r="F29" s="266">
        <f>SUM(D29*E29)</f>
        <v>0</v>
      </c>
    </row>
    <row r="30" spans="1:6" x14ac:dyDescent="0.2">
      <c r="A30" s="350" t="s">
        <v>5</v>
      </c>
      <c r="B30" s="241"/>
      <c r="C30" s="231"/>
      <c r="D30" s="145"/>
      <c r="E30" s="263"/>
      <c r="F30" s="264"/>
    </row>
    <row r="31" spans="1:6" x14ac:dyDescent="0.2">
      <c r="A31" s="341" t="s">
        <v>50</v>
      </c>
      <c r="B31" s="236"/>
      <c r="C31" s="242"/>
      <c r="D31" s="146"/>
      <c r="E31" s="257">
        <v>5</v>
      </c>
      <c r="F31" s="266">
        <f>SUM(D31*E31)</f>
        <v>0</v>
      </c>
    </row>
    <row r="32" spans="1:6" ht="26.25" thickBot="1" x14ac:dyDescent="0.25">
      <c r="A32" s="342" t="s">
        <v>49</v>
      </c>
      <c r="B32" s="237"/>
      <c r="C32" s="243"/>
      <c r="D32" s="229"/>
      <c r="E32" s="259">
        <v>1</v>
      </c>
      <c r="F32" s="260">
        <f>SUM(D32*E32)</f>
        <v>0</v>
      </c>
    </row>
    <row r="33" spans="1:6" x14ac:dyDescent="0.2">
      <c r="A33" s="343" t="s">
        <v>52</v>
      </c>
      <c r="B33" s="232"/>
      <c r="C33" s="244"/>
      <c r="D33" s="145"/>
      <c r="E33" s="263"/>
      <c r="F33" s="264"/>
    </row>
    <row r="34" spans="1:6" x14ac:dyDescent="0.2">
      <c r="A34" s="346" t="s">
        <v>145</v>
      </c>
      <c r="B34" s="22"/>
      <c r="C34" s="242"/>
      <c r="D34" s="311"/>
      <c r="E34" s="23">
        <v>10</v>
      </c>
      <c r="F34" s="24">
        <f t="shared" ref="F34:F40" si="2">SUM(D34*E34)</f>
        <v>0</v>
      </c>
    </row>
    <row r="35" spans="1:6" x14ac:dyDescent="0.2">
      <c r="A35" s="346" t="s">
        <v>146</v>
      </c>
      <c r="B35" s="22"/>
      <c r="C35" s="242"/>
      <c r="D35" s="311"/>
      <c r="E35" s="23">
        <v>20</v>
      </c>
      <c r="F35" s="28">
        <f t="shared" si="2"/>
        <v>0</v>
      </c>
    </row>
    <row r="36" spans="1:6" x14ac:dyDescent="0.2">
      <c r="A36" s="346" t="s">
        <v>154</v>
      </c>
      <c r="B36" s="22"/>
      <c r="C36" s="242"/>
      <c r="D36" s="311"/>
      <c r="E36" s="23">
        <v>2</v>
      </c>
      <c r="F36" s="28">
        <f t="shared" si="2"/>
        <v>0</v>
      </c>
    </row>
    <row r="37" spans="1:6" ht="13.5" thickBot="1" x14ac:dyDescent="0.25">
      <c r="A37" s="345" t="s">
        <v>147</v>
      </c>
      <c r="B37" s="26"/>
      <c r="C37" s="337"/>
      <c r="D37" s="322"/>
      <c r="E37" s="27">
        <v>4.5</v>
      </c>
      <c r="F37" s="28">
        <f t="shared" si="2"/>
        <v>0</v>
      </c>
    </row>
    <row r="38" spans="1:6" x14ac:dyDescent="0.2">
      <c r="A38" s="240" t="s">
        <v>55</v>
      </c>
      <c r="B38" s="232"/>
      <c r="C38" s="244"/>
      <c r="D38" s="145"/>
      <c r="E38" s="145"/>
      <c r="F38" s="28">
        <f t="shared" si="2"/>
        <v>0</v>
      </c>
    </row>
    <row r="39" spans="1:6" x14ac:dyDescent="0.2">
      <c r="A39" s="251"/>
      <c r="B39" s="225"/>
      <c r="C39" s="242"/>
      <c r="D39" s="146"/>
      <c r="E39" s="146"/>
      <c r="F39" s="28">
        <f t="shared" si="2"/>
        <v>0</v>
      </c>
    </row>
    <row r="40" spans="1:6" ht="13.5" thickBot="1" x14ac:dyDescent="0.25">
      <c r="A40" s="246"/>
      <c r="B40" s="247"/>
      <c r="C40" s="243"/>
      <c r="D40" s="248"/>
      <c r="E40" s="248"/>
      <c r="F40" s="28">
        <f t="shared" si="2"/>
        <v>0</v>
      </c>
    </row>
    <row r="41" spans="1:6" ht="13.5" thickBot="1" x14ac:dyDescent="0.25">
      <c r="A41" s="252" t="s">
        <v>58</v>
      </c>
      <c r="B41" s="253"/>
      <c r="C41" s="254"/>
      <c r="D41" s="169"/>
      <c r="E41" s="272"/>
      <c r="F41" s="273">
        <f>SUM(F4:F40)</f>
        <v>0</v>
      </c>
    </row>
    <row r="42" spans="1:6" x14ac:dyDescent="0.2">
      <c r="D42" s="217" t="s">
        <v>135</v>
      </c>
    </row>
    <row r="44" spans="1:6" s="162" customFormat="1" ht="13.5" customHeight="1" x14ac:dyDescent="0.2">
      <c r="A44" s="191" t="s">
        <v>103</v>
      </c>
      <c r="B44" s="187"/>
      <c r="C44" s="164"/>
    </row>
    <row r="45" spans="1:6" s="162" customFormat="1" ht="13.5" customHeight="1" thickBot="1" x14ac:dyDescent="0.25">
      <c r="A45" s="192" t="s">
        <v>115</v>
      </c>
      <c r="B45" s="187"/>
      <c r="C45" s="193"/>
    </row>
    <row r="46" spans="1:6" s="162" customFormat="1" ht="93" customHeight="1" thickBot="1" x14ac:dyDescent="0.25">
      <c r="A46" s="435"/>
      <c r="B46" s="436"/>
      <c r="C46" s="436"/>
      <c r="D46" s="436"/>
      <c r="E46" s="436"/>
      <c r="F46" s="437"/>
    </row>
  </sheetData>
  <sheetProtection password="FB12" sheet="1" objects="1" scenarios="1"/>
  <mergeCells count="1">
    <mergeCell ref="A46:F46"/>
  </mergeCells>
  <phoneticPr fontId="5" type="noConversion"/>
  <pageMargins left="0.78740157480314965" right="0.71" top="0.68" bottom="0.67" header="0.51181102362204722" footer="0.51181102362204722"/>
  <pageSetup paperSize="9"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17"/>
  <sheetViews>
    <sheetView zoomScale="145" workbookViewId="0">
      <selection activeCell="A5" sqref="A5:XFD5"/>
    </sheetView>
  </sheetViews>
  <sheetFormatPr defaultColWidth="11.42578125" defaultRowHeight="12.75" x14ac:dyDescent="0.2"/>
  <cols>
    <col min="1" max="1" width="36.42578125" style="217" customWidth="1"/>
    <col min="2" max="2" width="11.42578125" style="217"/>
    <col min="3" max="3" width="21.7109375" style="217" customWidth="1"/>
    <col min="4" max="4" width="12.5703125" style="217" customWidth="1"/>
    <col min="5" max="5" width="9.140625" style="217" customWidth="1"/>
    <col min="6" max="6" width="12" style="217" customWidth="1"/>
    <col min="7" max="16384" width="11.42578125" style="217"/>
  </cols>
  <sheetData>
    <row r="1" spans="1:6" ht="16.5" thickBot="1" x14ac:dyDescent="0.3">
      <c r="A1" s="338" t="s">
        <v>100</v>
      </c>
      <c r="B1" s="338"/>
      <c r="C1" s="193"/>
      <c r="D1" s="216"/>
      <c r="E1" s="169"/>
      <c r="F1" s="169"/>
    </row>
    <row r="2" spans="1:6" ht="14.25" thickBot="1" x14ac:dyDescent="0.3">
      <c r="A2" s="339" t="s">
        <v>0</v>
      </c>
      <c r="B2" s="369"/>
      <c r="C2" s="219" t="s">
        <v>123</v>
      </c>
      <c r="D2" s="220" t="s">
        <v>2</v>
      </c>
      <c r="E2" s="220" t="s">
        <v>1</v>
      </c>
      <c r="F2" s="221" t="s">
        <v>3</v>
      </c>
    </row>
    <row r="3" spans="1:6" x14ac:dyDescent="0.2">
      <c r="A3" s="343" t="s">
        <v>53</v>
      </c>
      <c r="B3" s="302"/>
      <c r="C3" s="231"/>
      <c r="D3" s="145"/>
      <c r="E3" s="263"/>
      <c r="F3" s="264"/>
    </row>
    <row r="4" spans="1:6" ht="25.5" x14ac:dyDescent="0.2">
      <c r="A4" s="428" t="s">
        <v>166</v>
      </c>
      <c r="B4" s="370"/>
      <c r="C4" s="226"/>
      <c r="D4" s="146"/>
      <c r="E4" s="257">
        <v>145</v>
      </c>
      <c r="F4" s="258">
        <f>SUM(D4*E4)</f>
        <v>0</v>
      </c>
    </row>
    <row r="5" spans="1:6" ht="38.25" x14ac:dyDescent="0.2">
      <c r="A5" s="346" t="s">
        <v>56</v>
      </c>
      <c r="B5" s="370" t="s">
        <v>57</v>
      </c>
      <c r="C5" s="226"/>
      <c r="D5" s="146"/>
      <c r="E5" s="268">
        <v>40</v>
      </c>
      <c r="F5" s="269">
        <f>SUM(D5*E5)</f>
        <v>0</v>
      </c>
    </row>
    <row r="6" spans="1:6" ht="38.25" x14ac:dyDescent="0.2">
      <c r="A6" s="341" t="s">
        <v>10</v>
      </c>
      <c r="B6" s="370"/>
      <c r="C6" s="245"/>
      <c r="D6" s="146"/>
      <c r="E6" s="205"/>
      <c r="F6" s="258"/>
    </row>
    <row r="7" spans="1:6" x14ac:dyDescent="0.2">
      <c r="A7" s="346" t="s">
        <v>11</v>
      </c>
      <c r="B7" s="370" t="s">
        <v>36</v>
      </c>
      <c r="C7" s="226"/>
      <c r="D7" s="146"/>
      <c r="E7" s="257">
        <v>40</v>
      </c>
      <c r="F7" s="258">
        <f>SUM(D7*E7)-E13</f>
        <v>0</v>
      </c>
    </row>
    <row r="8" spans="1:6" ht="39" thickBot="1" x14ac:dyDescent="0.25">
      <c r="A8" s="371" t="s">
        <v>38</v>
      </c>
      <c r="B8" s="372" t="s">
        <v>37</v>
      </c>
      <c r="C8" s="243"/>
      <c r="D8" s="248"/>
      <c r="E8" s="270">
        <v>20</v>
      </c>
      <c r="F8" s="271">
        <f>SUM(D8*E8)</f>
        <v>0</v>
      </c>
    </row>
    <row r="9" spans="1:6" x14ac:dyDescent="0.2">
      <c r="A9" s="249" t="s">
        <v>55</v>
      </c>
      <c r="B9" s="250"/>
      <c r="C9" s="244"/>
      <c r="D9" s="239"/>
      <c r="E9" s="239"/>
      <c r="F9" s="266"/>
    </row>
    <row r="10" spans="1:6" x14ac:dyDescent="0.2">
      <c r="A10" s="251"/>
      <c r="B10" s="225"/>
      <c r="C10" s="242"/>
      <c r="D10" s="146"/>
      <c r="E10" s="146"/>
      <c r="F10" s="258">
        <f>SUM(D10*E10)</f>
        <v>0</v>
      </c>
    </row>
    <row r="11" spans="1:6" ht="13.5" thickBot="1" x14ac:dyDescent="0.25">
      <c r="A11" s="246"/>
      <c r="B11" s="247"/>
      <c r="C11" s="243"/>
      <c r="D11" s="248"/>
      <c r="E11" s="248"/>
      <c r="F11" s="271">
        <f>SUM(D11*E11)</f>
        <v>0</v>
      </c>
    </row>
    <row r="12" spans="1:6" ht="13.5" thickBot="1" x14ac:dyDescent="0.25">
      <c r="A12" s="252" t="s">
        <v>58</v>
      </c>
      <c r="B12" s="253"/>
      <c r="C12" s="254"/>
      <c r="D12" s="169"/>
      <c r="E12" s="272"/>
      <c r="F12" s="273">
        <f>SUM(F3:F11)</f>
        <v>0</v>
      </c>
    </row>
    <row r="13" spans="1:6" x14ac:dyDescent="0.2">
      <c r="D13" s="217" t="s">
        <v>135</v>
      </c>
    </row>
    <row r="15" spans="1:6" s="162" customFormat="1" ht="13.5" customHeight="1" x14ac:dyDescent="0.2">
      <c r="A15" s="191" t="s">
        <v>103</v>
      </c>
      <c r="B15" s="187"/>
      <c r="C15" s="164"/>
    </row>
    <row r="16" spans="1:6" s="162" customFormat="1" ht="13.5" customHeight="1" thickBot="1" x14ac:dyDescent="0.25">
      <c r="A16" s="192" t="s">
        <v>115</v>
      </c>
      <c r="B16" s="187"/>
      <c r="C16" s="193"/>
    </row>
    <row r="17" spans="1:6" s="162" customFormat="1" ht="93" customHeight="1" thickBot="1" x14ac:dyDescent="0.25">
      <c r="A17" s="435"/>
      <c r="B17" s="436"/>
      <c r="C17" s="436"/>
      <c r="D17" s="436"/>
      <c r="E17" s="436"/>
      <c r="F17" s="437"/>
    </row>
  </sheetData>
  <sheetProtection password="FB12" sheet="1" objects="1" scenarios="1"/>
  <mergeCells count="1">
    <mergeCell ref="A17:F17"/>
  </mergeCells>
  <pageMargins left="0.78740157480314965" right="0.71" top="0.68" bottom="0.67" header="0.51181102362204722" footer="0.51181102362204722"/>
  <pageSetup paperSize="9" scale="8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4"/>
    <pageSetUpPr fitToPage="1"/>
  </sheetPr>
  <dimension ref="A1:F33"/>
  <sheetViews>
    <sheetView topLeftCell="A16" zoomScale="145" workbookViewId="0">
      <selection activeCell="B28" sqref="B28"/>
    </sheetView>
  </sheetViews>
  <sheetFormatPr defaultColWidth="11.42578125" defaultRowHeight="12.75" x14ac:dyDescent="0.2"/>
  <cols>
    <col min="1" max="1" width="32" style="217" customWidth="1"/>
    <col min="2" max="2" width="12.5703125" style="217" customWidth="1"/>
    <col min="3" max="3" width="22.7109375" style="217" customWidth="1"/>
    <col min="4" max="5" width="11.42578125" style="217"/>
    <col min="6" max="6" width="11.5703125" style="217" customWidth="1"/>
    <col min="7" max="16384" width="11.42578125" style="217"/>
  </cols>
  <sheetData>
    <row r="1" spans="1:6" ht="16.5" thickBot="1" x14ac:dyDescent="0.3">
      <c r="A1" s="373" t="s">
        <v>101</v>
      </c>
      <c r="B1" s="358"/>
      <c r="C1" s="193"/>
      <c r="D1" s="216"/>
      <c r="E1" s="169"/>
      <c r="F1" s="162"/>
    </row>
    <row r="2" spans="1:6" ht="14.25" thickBot="1" x14ac:dyDescent="0.3">
      <c r="A2" s="374" t="s">
        <v>64</v>
      </c>
      <c r="B2" s="375"/>
      <c r="C2" s="287" t="s">
        <v>123</v>
      </c>
      <c r="D2" s="305" t="s">
        <v>12</v>
      </c>
      <c r="E2" s="306" t="s">
        <v>1</v>
      </c>
      <c r="F2" s="307" t="s">
        <v>3</v>
      </c>
    </row>
    <row r="3" spans="1:6" x14ac:dyDescent="0.2">
      <c r="A3" s="376" t="s">
        <v>63</v>
      </c>
      <c r="B3" s="377"/>
      <c r="C3" s="308"/>
      <c r="D3" s="309"/>
      <c r="E3" s="276"/>
      <c r="F3" s="264"/>
    </row>
    <row r="4" spans="1:6" x14ac:dyDescent="0.2">
      <c r="A4" s="341" t="s">
        <v>13</v>
      </c>
      <c r="B4" s="378"/>
      <c r="C4" s="310"/>
      <c r="D4" s="311"/>
      <c r="E4" s="257">
        <v>1</v>
      </c>
      <c r="F4" s="258">
        <f>SUM(D4*E4)</f>
        <v>0</v>
      </c>
    </row>
    <row r="5" spans="1:6" x14ac:dyDescent="0.2">
      <c r="A5" s="379" t="s">
        <v>54</v>
      </c>
      <c r="B5" s="380"/>
      <c r="C5" s="310"/>
      <c r="D5" s="311"/>
      <c r="E5" s="277">
        <v>1.5</v>
      </c>
      <c r="F5" s="278">
        <f>SUM(D5*E5)</f>
        <v>0</v>
      </c>
    </row>
    <row r="6" spans="1:6" ht="28.5" customHeight="1" x14ac:dyDescent="0.2">
      <c r="A6" s="379" t="s">
        <v>39</v>
      </c>
      <c r="B6" s="381">
        <v>0.25</v>
      </c>
      <c r="C6" s="312"/>
      <c r="D6" s="311"/>
      <c r="E6" s="290"/>
      <c r="F6" s="278">
        <f t="shared" ref="F6:F10" si="0">SUM(D6*E6)</f>
        <v>0</v>
      </c>
    </row>
    <row r="7" spans="1:6" x14ac:dyDescent="0.2">
      <c r="A7" s="355" t="s">
        <v>14</v>
      </c>
      <c r="B7" s="382"/>
      <c r="C7" s="313"/>
      <c r="D7" s="314"/>
      <c r="E7" s="205">
        <v>1.5</v>
      </c>
      <c r="F7" s="278">
        <f t="shared" si="0"/>
        <v>0</v>
      </c>
    </row>
    <row r="8" spans="1:6" x14ac:dyDescent="0.2">
      <c r="A8" s="341" t="s">
        <v>15</v>
      </c>
      <c r="B8" s="378"/>
      <c r="C8" s="312"/>
      <c r="D8" s="311"/>
      <c r="E8" s="73">
        <v>0.5</v>
      </c>
      <c r="F8" s="278">
        <f t="shared" si="0"/>
        <v>0</v>
      </c>
    </row>
    <row r="9" spans="1:6" ht="13.5" customHeight="1" x14ac:dyDescent="0.2">
      <c r="A9" s="379" t="s">
        <v>68</v>
      </c>
      <c r="B9" s="482" t="s">
        <v>16</v>
      </c>
      <c r="C9" s="312"/>
      <c r="D9" s="146"/>
      <c r="E9" s="23">
        <v>4</v>
      </c>
      <c r="F9" s="278">
        <f t="shared" si="0"/>
        <v>0</v>
      </c>
    </row>
    <row r="10" spans="1:6" ht="13.5" customHeight="1" x14ac:dyDescent="0.2">
      <c r="A10" s="341" t="s">
        <v>68</v>
      </c>
      <c r="B10" s="383" t="s">
        <v>153</v>
      </c>
      <c r="C10" s="333"/>
      <c r="D10" s="239"/>
      <c r="E10" s="55">
        <v>8</v>
      </c>
      <c r="F10" s="334">
        <f t="shared" si="0"/>
        <v>0</v>
      </c>
    </row>
    <row r="11" spans="1:6" ht="13.5" customHeight="1" x14ac:dyDescent="0.2">
      <c r="A11" s="379" t="s">
        <v>162</v>
      </c>
      <c r="B11" s="482" t="s">
        <v>16</v>
      </c>
      <c r="C11" s="312"/>
      <c r="D11" s="146"/>
      <c r="E11" s="23">
        <v>8</v>
      </c>
      <c r="F11" s="278">
        <f>SUM(D11*E11)</f>
        <v>0</v>
      </c>
    </row>
    <row r="12" spans="1:6" ht="13.5" customHeight="1" thickBot="1" x14ac:dyDescent="0.25">
      <c r="A12" s="341" t="s">
        <v>162</v>
      </c>
      <c r="B12" s="383" t="s">
        <v>153</v>
      </c>
      <c r="C12" s="333"/>
      <c r="D12" s="239"/>
      <c r="E12" s="55">
        <v>16</v>
      </c>
      <c r="F12" s="334">
        <f>SUM(D12*E12)</f>
        <v>0</v>
      </c>
    </row>
    <row r="13" spans="1:6" x14ac:dyDescent="0.2">
      <c r="A13" s="343" t="s">
        <v>74</v>
      </c>
      <c r="B13" s="384"/>
      <c r="C13" s="315"/>
      <c r="D13" s="309"/>
      <c r="E13" s="263"/>
      <c r="F13" s="264"/>
    </row>
    <row r="14" spans="1:6" x14ac:dyDescent="0.2">
      <c r="A14" s="341" t="s">
        <v>75</v>
      </c>
      <c r="B14" s="378"/>
      <c r="C14" s="310"/>
      <c r="D14" s="311"/>
      <c r="E14" s="257">
        <v>0.75</v>
      </c>
      <c r="F14" s="258">
        <f>SUM(D14*E14)</f>
        <v>0</v>
      </c>
    </row>
    <row r="15" spans="1:6" ht="13.5" thickBot="1" x14ac:dyDescent="0.25">
      <c r="A15" s="385" t="s">
        <v>76</v>
      </c>
      <c r="B15" s="386">
        <v>0.25</v>
      </c>
      <c r="C15" s="316"/>
      <c r="D15" s="317"/>
      <c r="E15" s="270">
        <f>SUM(E14*B15)</f>
        <v>0.1875</v>
      </c>
      <c r="F15" s="202">
        <f>SUM(D15*E15)</f>
        <v>0</v>
      </c>
    </row>
    <row r="16" spans="1:6" x14ac:dyDescent="0.2">
      <c r="A16" s="387" t="s">
        <v>77</v>
      </c>
      <c r="B16" s="388"/>
      <c r="C16" s="318"/>
      <c r="D16" s="319"/>
      <c r="E16" s="267"/>
      <c r="F16" s="279"/>
    </row>
    <row r="17" spans="1:6" ht="25.5" x14ac:dyDescent="0.2">
      <c r="A17" s="341" t="s">
        <v>78</v>
      </c>
      <c r="B17" s="389"/>
      <c r="C17" s="312"/>
      <c r="D17" s="311"/>
      <c r="E17" s="257">
        <v>8</v>
      </c>
      <c r="F17" s="280">
        <f t="shared" ref="F17:F27" si="1">SUM(D17*E17)</f>
        <v>0</v>
      </c>
    </row>
    <row r="18" spans="1:6" ht="25.5" x14ac:dyDescent="0.2">
      <c r="A18" s="341" t="s">
        <v>79</v>
      </c>
      <c r="B18" s="378"/>
      <c r="C18" s="310"/>
      <c r="D18" s="311"/>
      <c r="E18" s="257">
        <v>16</v>
      </c>
      <c r="F18" s="280">
        <f t="shared" si="1"/>
        <v>0</v>
      </c>
    </row>
    <row r="19" spans="1:6" ht="25.5" x14ac:dyDescent="0.2">
      <c r="A19" s="341" t="s">
        <v>34</v>
      </c>
      <c r="B19" s="378"/>
      <c r="C19" s="310"/>
      <c r="D19" s="311"/>
      <c r="E19" s="257">
        <v>2</v>
      </c>
      <c r="F19" s="280">
        <f t="shared" si="1"/>
        <v>0</v>
      </c>
    </row>
    <row r="20" spans="1:6" ht="13.5" thickBot="1" x14ac:dyDescent="0.25">
      <c r="A20" s="385" t="s">
        <v>19</v>
      </c>
      <c r="B20" s="390"/>
      <c r="C20" s="320"/>
      <c r="D20" s="317"/>
      <c r="E20" s="270">
        <v>8</v>
      </c>
      <c r="F20" s="202">
        <f t="shared" si="1"/>
        <v>0</v>
      </c>
    </row>
    <row r="21" spans="1:6" x14ac:dyDescent="0.2">
      <c r="A21" s="387" t="s">
        <v>18</v>
      </c>
      <c r="B21" s="391"/>
      <c r="C21" s="315"/>
      <c r="D21" s="319"/>
      <c r="E21" s="267"/>
      <c r="F21" s="279"/>
    </row>
    <row r="22" spans="1:6" x14ac:dyDescent="0.2">
      <c r="A22" s="341" t="s">
        <v>81</v>
      </c>
      <c r="B22" s="392"/>
      <c r="C22" s="310"/>
      <c r="D22" s="311"/>
      <c r="E22" s="257">
        <v>1</v>
      </c>
      <c r="F22" s="280">
        <f t="shared" si="1"/>
        <v>0</v>
      </c>
    </row>
    <row r="23" spans="1:6" x14ac:dyDescent="0.2">
      <c r="A23" s="393" t="s">
        <v>82</v>
      </c>
      <c r="B23" s="394"/>
      <c r="C23" s="312"/>
      <c r="D23" s="321"/>
      <c r="E23" s="73">
        <v>0.5</v>
      </c>
      <c r="F23" s="280">
        <f t="shared" si="1"/>
        <v>0</v>
      </c>
    </row>
    <row r="24" spans="1:6" ht="39" thickBot="1" x14ac:dyDescent="0.25">
      <c r="A24" s="483" t="s">
        <v>125</v>
      </c>
      <c r="B24" s="395" t="s">
        <v>83</v>
      </c>
      <c r="C24" s="320"/>
      <c r="D24" s="322"/>
      <c r="E24" s="259">
        <v>2</v>
      </c>
      <c r="F24" s="280">
        <f t="shared" si="1"/>
        <v>0</v>
      </c>
    </row>
    <row r="25" spans="1:6" ht="13.5" thickBot="1" x14ac:dyDescent="0.25">
      <c r="A25" s="323" t="s">
        <v>80</v>
      </c>
      <c r="B25" s="324"/>
      <c r="C25" s="325"/>
      <c r="D25" s="326"/>
      <c r="E25" s="281"/>
      <c r="F25" s="282">
        <f t="shared" si="1"/>
        <v>0</v>
      </c>
    </row>
    <row r="26" spans="1:6" ht="13.5" thickBot="1" x14ac:dyDescent="0.25">
      <c r="A26" s="327"/>
      <c r="B26" s="328"/>
      <c r="C26" s="325"/>
      <c r="D26" s="329"/>
      <c r="E26" s="329"/>
      <c r="F26" s="282">
        <f t="shared" si="1"/>
        <v>0</v>
      </c>
    </row>
    <row r="27" spans="1:6" ht="13.5" thickBot="1" x14ac:dyDescent="0.25">
      <c r="A27" s="330"/>
      <c r="B27" s="324"/>
      <c r="C27" s="325"/>
      <c r="D27" s="326"/>
      <c r="E27" s="326"/>
      <c r="F27" s="282">
        <f t="shared" si="1"/>
        <v>0</v>
      </c>
    </row>
    <row r="28" spans="1:6" ht="13.5" thickBot="1" x14ac:dyDescent="0.25">
      <c r="A28" s="252" t="s">
        <v>70</v>
      </c>
      <c r="B28" s="162"/>
      <c r="C28" s="176"/>
      <c r="D28" s="162"/>
      <c r="E28" s="162"/>
      <c r="F28" s="283">
        <f>SUM(F4:F27)</f>
        <v>0</v>
      </c>
    </row>
    <row r="31" spans="1:6" s="162" customFormat="1" ht="13.5" customHeight="1" x14ac:dyDescent="0.2">
      <c r="A31" s="191" t="s">
        <v>103</v>
      </c>
      <c r="B31" s="187"/>
      <c r="C31" s="164"/>
    </row>
    <row r="32" spans="1:6" s="162" customFormat="1" ht="13.5" customHeight="1" thickBot="1" x14ac:dyDescent="0.25">
      <c r="A32" s="331" t="s">
        <v>114</v>
      </c>
      <c r="B32" s="331"/>
      <c r="C32" s="331"/>
      <c r="D32" s="331"/>
      <c r="E32" s="331"/>
      <c r="F32" s="331"/>
    </row>
    <row r="33" spans="1:6" s="162" customFormat="1" ht="93" customHeight="1" thickBot="1" x14ac:dyDescent="0.25">
      <c r="A33" s="435"/>
      <c r="B33" s="436"/>
      <c r="C33" s="436"/>
      <c r="D33" s="436"/>
      <c r="E33" s="436"/>
      <c r="F33" s="437"/>
    </row>
  </sheetData>
  <sheetProtection password="FB12" sheet="1" objects="1" scenarios="1"/>
  <mergeCells count="1">
    <mergeCell ref="A33:F33"/>
  </mergeCells>
  <phoneticPr fontId="5" type="noConversion"/>
  <pageMargins left="0.75" right="0.75" top="1" bottom="1" header="0.5" footer="0.5"/>
  <pageSetup paperSize="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6"/>
    <pageSetUpPr fitToPage="1"/>
  </sheetPr>
  <dimension ref="A1:F30"/>
  <sheetViews>
    <sheetView topLeftCell="A10" zoomScale="160" zoomScaleNormal="160" workbookViewId="0">
      <selection activeCell="F21" sqref="F21"/>
    </sheetView>
  </sheetViews>
  <sheetFormatPr defaultColWidth="11.42578125" defaultRowHeight="12.75" x14ac:dyDescent="0.2"/>
  <cols>
    <col min="1" max="1" width="39.28515625" style="217" customWidth="1"/>
    <col min="2" max="2" width="11.42578125" style="217"/>
    <col min="3" max="3" width="9.42578125" style="217" customWidth="1"/>
    <col min="4" max="16384" width="11.42578125" style="217"/>
  </cols>
  <sheetData>
    <row r="1" spans="1:6" ht="16.5" thickBot="1" x14ac:dyDescent="0.3">
      <c r="A1" s="396" t="s">
        <v>102</v>
      </c>
      <c r="B1" s="358"/>
      <c r="C1" s="397"/>
      <c r="D1" s="216"/>
      <c r="E1" s="284"/>
      <c r="F1" s="285"/>
    </row>
    <row r="2" spans="1:6" ht="14.25" thickBot="1" x14ac:dyDescent="0.3">
      <c r="A2" s="398" t="s">
        <v>65</v>
      </c>
      <c r="B2" s="399"/>
      <c r="C2" s="400"/>
      <c r="D2" s="286" t="s">
        <v>12</v>
      </c>
      <c r="E2" s="288" t="s">
        <v>1</v>
      </c>
      <c r="F2" s="289" t="s">
        <v>3</v>
      </c>
    </row>
    <row r="3" spans="1:6" x14ac:dyDescent="0.2">
      <c r="A3" s="343" t="s">
        <v>69</v>
      </c>
      <c r="B3" s="302"/>
      <c r="C3" s="401"/>
      <c r="D3" s="145"/>
      <c r="E3" s="276"/>
      <c r="F3" s="264"/>
    </row>
    <row r="4" spans="1:6" x14ac:dyDescent="0.2">
      <c r="A4" s="341" t="s">
        <v>20</v>
      </c>
      <c r="B4" s="370"/>
      <c r="C4" s="402"/>
      <c r="D4" s="146"/>
      <c r="E4" s="257">
        <v>50</v>
      </c>
      <c r="F4" s="258">
        <f>SUM(D4*E4)</f>
        <v>0</v>
      </c>
    </row>
    <row r="5" spans="1:6" ht="31.5" customHeight="1" x14ac:dyDescent="0.2">
      <c r="A5" s="341" t="s">
        <v>44</v>
      </c>
      <c r="B5" s="370" t="s">
        <v>72</v>
      </c>
      <c r="C5" s="402"/>
      <c r="D5" s="146"/>
      <c r="E5" s="290"/>
      <c r="F5" s="258">
        <f>SUM(D5*E5)</f>
        <v>0</v>
      </c>
    </row>
    <row r="6" spans="1:6" ht="25.5" x14ac:dyDescent="0.2">
      <c r="A6" s="346" t="s">
        <v>21</v>
      </c>
      <c r="B6" s="370" t="s">
        <v>22</v>
      </c>
      <c r="C6" s="403"/>
      <c r="D6" s="146"/>
      <c r="E6" s="291"/>
      <c r="F6" s="258"/>
    </row>
    <row r="7" spans="1:6" x14ac:dyDescent="0.2">
      <c r="A7" s="341" t="s">
        <v>23</v>
      </c>
      <c r="B7" s="370"/>
      <c r="C7" s="402"/>
      <c r="D7" s="146"/>
      <c r="E7" s="257">
        <v>30</v>
      </c>
      <c r="F7" s="258">
        <f>SUM(D7*E7)</f>
        <v>0</v>
      </c>
    </row>
    <row r="8" spans="1:6" ht="13.5" thickBot="1" x14ac:dyDescent="0.25">
      <c r="A8" s="385" t="s">
        <v>24</v>
      </c>
      <c r="B8" s="372"/>
      <c r="C8" s="404"/>
      <c r="D8" s="248"/>
      <c r="E8" s="270">
        <v>20</v>
      </c>
      <c r="F8" s="271">
        <f>SUM(D8*E8)</f>
        <v>0</v>
      </c>
    </row>
    <row r="9" spans="1:6" x14ac:dyDescent="0.2">
      <c r="A9" s="343" t="s">
        <v>25</v>
      </c>
      <c r="B9" s="302"/>
      <c r="C9" s="401"/>
      <c r="D9" s="145"/>
      <c r="E9" s="263"/>
      <c r="F9" s="264"/>
    </row>
    <row r="10" spans="1:6" ht="39" thickBot="1" x14ac:dyDescent="0.25">
      <c r="A10" s="385" t="s">
        <v>26</v>
      </c>
      <c r="B10" s="372"/>
      <c r="C10" s="404"/>
      <c r="D10" s="248"/>
      <c r="E10" s="270">
        <v>100</v>
      </c>
      <c r="F10" s="271">
        <f>SUM(D10*E10)</f>
        <v>0</v>
      </c>
    </row>
    <row r="11" spans="1:6" x14ac:dyDescent="0.2">
      <c r="A11" s="343" t="s">
        <v>27</v>
      </c>
      <c r="B11" s="302"/>
      <c r="C11" s="401"/>
      <c r="D11" s="145"/>
      <c r="E11" s="263"/>
      <c r="F11" s="264"/>
    </row>
    <row r="12" spans="1:6" ht="39" thickBot="1" x14ac:dyDescent="0.25">
      <c r="A12" s="385" t="s">
        <v>142</v>
      </c>
      <c r="B12" s="372">
        <v>50</v>
      </c>
      <c r="C12" s="404"/>
      <c r="D12" s="248"/>
      <c r="E12" s="270">
        <v>50</v>
      </c>
      <c r="F12" s="271">
        <f>SUM(D12*E12)</f>
        <v>0</v>
      </c>
    </row>
    <row r="13" spans="1:6" x14ac:dyDescent="0.2">
      <c r="A13" s="350" t="s">
        <v>28</v>
      </c>
      <c r="B13" s="377"/>
      <c r="C13" s="198"/>
      <c r="D13" s="145"/>
      <c r="E13" s="276"/>
      <c r="F13" s="264"/>
    </row>
    <row r="14" spans="1:6" x14ac:dyDescent="0.2">
      <c r="A14" s="442" t="s">
        <v>71</v>
      </c>
      <c r="B14" s="444" t="s">
        <v>35</v>
      </c>
      <c r="C14" s="446"/>
      <c r="D14" s="438"/>
      <c r="E14" s="438"/>
      <c r="F14" s="440">
        <v>0</v>
      </c>
    </row>
    <row r="15" spans="1:6" x14ac:dyDescent="0.2">
      <c r="A15" s="442"/>
      <c r="B15" s="444"/>
      <c r="C15" s="447"/>
      <c r="D15" s="438"/>
      <c r="E15" s="438"/>
      <c r="F15" s="440"/>
    </row>
    <row r="16" spans="1:6" ht="13.5" thickBot="1" x14ac:dyDescent="0.25">
      <c r="A16" s="443"/>
      <c r="B16" s="445"/>
      <c r="C16" s="448"/>
      <c r="D16" s="439"/>
      <c r="E16" s="439"/>
      <c r="F16" s="441"/>
    </row>
    <row r="17" spans="1:6" x14ac:dyDescent="0.2">
      <c r="A17" s="405" t="s">
        <v>86</v>
      </c>
      <c r="B17" s="358"/>
      <c r="C17" s="406"/>
      <c r="D17" s="239"/>
      <c r="E17" s="303"/>
      <c r="F17" s="266"/>
    </row>
    <row r="18" spans="1:6" ht="26.25" thickBot="1" x14ac:dyDescent="0.25">
      <c r="A18" s="407" t="s">
        <v>88</v>
      </c>
      <c r="B18" s="408" t="s">
        <v>35</v>
      </c>
      <c r="C18" s="409"/>
      <c r="D18" s="235"/>
      <c r="E18" s="292"/>
      <c r="F18" s="258">
        <f>SUM(D18*E18)</f>
        <v>0</v>
      </c>
    </row>
    <row r="19" spans="1:6" x14ac:dyDescent="0.2">
      <c r="A19" s="350" t="s">
        <v>87</v>
      </c>
      <c r="B19" s="302"/>
      <c r="C19" s="406"/>
      <c r="D19" s="145"/>
      <c r="E19" s="302"/>
      <c r="F19" s="264"/>
    </row>
    <row r="20" spans="1:6" x14ac:dyDescent="0.2">
      <c r="A20" s="341" t="s">
        <v>29</v>
      </c>
      <c r="B20" s="370"/>
      <c r="C20" s="402"/>
      <c r="D20" s="146"/>
      <c r="E20" s="257">
        <v>10</v>
      </c>
      <c r="F20" s="258">
        <f>SUM(D20*E20)</f>
        <v>0</v>
      </c>
    </row>
    <row r="21" spans="1:6" ht="26.25" thickBot="1" x14ac:dyDescent="0.25">
      <c r="A21" s="371" t="s">
        <v>30</v>
      </c>
      <c r="B21" s="372" t="s">
        <v>35</v>
      </c>
      <c r="C21" s="410"/>
      <c r="D21" s="248"/>
      <c r="E21" s="293"/>
      <c r="F21" s="258">
        <f>SUM(D21*E21)</f>
        <v>0</v>
      </c>
    </row>
    <row r="22" spans="1:6" x14ac:dyDescent="0.2">
      <c r="A22" s="240" t="s">
        <v>90</v>
      </c>
      <c r="B22" s="232"/>
      <c r="C22" s="294"/>
      <c r="D22" s="145"/>
      <c r="E22" s="295"/>
      <c r="F22" s="258">
        <f>SUM(D22*E22)</f>
        <v>0</v>
      </c>
    </row>
    <row r="23" spans="1:6" x14ac:dyDescent="0.2">
      <c r="A23" s="233"/>
      <c r="B23" s="225"/>
      <c r="C23" s="296"/>
      <c r="D23" s="146"/>
      <c r="E23" s="297"/>
      <c r="F23" s="258">
        <f>SUM(D23*E23)</f>
        <v>0</v>
      </c>
    </row>
    <row r="24" spans="1:6" ht="13.5" thickBot="1" x14ac:dyDescent="0.25">
      <c r="A24" s="246"/>
      <c r="B24" s="247"/>
      <c r="C24" s="298"/>
      <c r="D24" s="248"/>
      <c r="E24" s="299"/>
      <c r="F24" s="258">
        <f>SUM(D24*E24)</f>
        <v>0</v>
      </c>
    </row>
    <row r="25" spans="1:6" ht="13.5" thickBot="1" x14ac:dyDescent="0.25">
      <c r="A25" s="252" t="s">
        <v>84</v>
      </c>
      <c r="B25" s="162"/>
      <c r="C25" s="176"/>
      <c r="D25" s="162"/>
      <c r="E25" s="162"/>
      <c r="F25" s="304">
        <f>SUM(F4:F24)</f>
        <v>0</v>
      </c>
    </row>
    <row r="28" spans="1:6" s="162" customFormat="1" ht="13.5" customHeight="1" x14ac:dyDescent="0.2">
      <c r="A28" s="191" t="s">
        <v>103</v>
      </c>
      <c r="B28" s="187"/>
      <c r="C28" s="300"/>
    </row>
    <row r="29" spans="1:6" s="162" customFormat="1" ht="13.5" customHeight="1" thickBot="1" x14ac:dyDescent="0.25">
      <c r="A29" s="192" t="s">
        <v>115</v>
      </c>
      <c r="B29" s="187"/>
      <c r="C29" s="301"/>
    </row>
    <row r="30" spans="1:6" s="162" customFormat="1" ht="93" customHeight="1" thickBot="1" x14ac:dyDescent="0.25">
      <c r="A30" s="435"/>
      <c r="B30" s="436"/>
      <c r="C30" s="436"/>
      <c r="D30" s="436"/>
      <c r="E30" s="436"/>
      <c r="F30" s="437"/>
    </row>
  </sheetData>
  <sheetProtection password="FB12" sheet="1" objects="1" scenarios="1"/>
  <mergeCells count="7">
    <mergeCell ref="A30:F30"/>
    <mergeCell ref="D14:D16"/>
    <mergeCell ref="E14:E16"/>
    <mergeCell ref="F14:F16"/>
    <mergeCell ref="A14:A16"/>
    <mergeCell ref="B14:B16"/>
    <mergeCell ref="C14:C16"/>
  </mergeCells>
  <phoneticPr fontId="5" type="noConversion"/>
  <pageMargins left="0.75" right="0.75" top="1" bottom="1" header="0.5" footer="0.5"/>
  <pageSetup paperSize="9" scale="9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G20"/>
  <sheetViews>
    <sheetView tabSelected="1" zoomScale="160" workbookViewId="0">
      <selection activeCell="E8" sqref="E8"/>
    </sheetView>
  </sheetViews>
  <sheetFormatPr defaultColWidth="11.42578125" defaultRowHeight="12.75" x14ac:dyDescent="0.2"/>
  <cols>
    <col min="1" max="1" width="36" customWidth="1"/>
    <col min="2" max="2" width="13.7109375" customWidth="1"/>
    <col min="3" max="3" width="11.42578125" customWidth="1"/>
    <col min="4" max="4" width="9" customWidth="1"/>
    <col min="5" max="5" width="9.42578125" customWidth="1"/>
    <col min="6" max="6" width="7.7109375" customWidth="1"/>
    <col min="7" max="7" width="12.42578125" customWidth="1"/>
  </cols>
  <sheetData>
    <row r="1" spans="1:7" ht="16.5" thickBot="1" x14ac:dyDescent="0.3">
      <c r="A1" s="85" t="s">
        <v>99</v>
      </c>
      <c r="B1" s="17"/>
      <c r="C1" s="466"/>
      <c r="D1" s="466"/>
      <c r="E1" s="17"/>
      <c r="F1" s="79"/>
      <c r="G1" s="17"/>
    </row>
    <row r="2" spans="1:7" ht="14.25" thickBot="1" x14ac:dyDescent="0.3">
      <c r="A2" s="82"/>
      <c r="B2" s="83"/>
      <c r="C2" s="467" t="s">
        <v>31</v>
      </c>
      <c r="D2" s="468"/>
      <c r="E2" s="10" t="s">
        <v>12</v>
      </c>
      <c r="F2" s="87" t="s">
        <v>1</v>
      </c>
      <c r="G2" s="11" t="s">
        <v>3</v>
      </c>
    </row>
    <row r="3" spans="1:7" ht="25.5" x14ac:dyDescent="0.25">
      <c r="A3" s="29" t="s">
        <v>42</v>
      </c>
      <c r="B3" s="4"/>
      <c r="C3" s="469"/>
      <c r="D3" s="470"/>
      <c r="E3" s="5"/>
      <c r="F3" s="86"/>
      <c r="G3" s="80"/>
    </row>
    <row r="4" spans="1:7" ht="13.5" x14ac:dyDescent="0.25">
      <c r="A4" s="6" t="s">
        <v>41</v>
      </c>
      <c r="B4" s="2"/>
      <c r="C4" s="471"/>
      <c r="D4" s="472"/>
      <c r="E4" s="413"/>
      <c r="F4" s="14">
        <v>115</v>
      </c>
      <c r="G4" s="335">
        <f>SUM(F4*E4)-F16</f>
        <v>0</v>
      </c>
    </row>
    <row r="5" spans="1:7" ht="26.25" thickBot="1" x14ac:dyDescent="0.3">
      <c r="A5" s="74" t="s">
        <v>43</v>
      </c>
      <c r="B5" s="84" t="s">
        <v>73</v>
      </c>
      <c r="C5" s="449"/>
      <c r="D5" s="450"/>
      <c r="E5" s="411"/>
      <c r="F5" s="43">
        <v>1</v>
      </c>
      <c r="G5" s="24">
        <f>SUM(F5*E5)-F17</f>
        <v>0</v>
      </c>
    </row>
    <row r="6" spans="1:7" ht="25.5" x14ac:dyDescent="0.25">
      <c r="A6" s="29" t="s">
        <v>89</v>
      </c>
      <c r="B6" s="7"/>
      <c r="C6" s="469"/>
      <c r="D6" s="473"/>
      <c r="E6" s="68"/>
      <c r="F6" s="31"/>
      <c r="G6" s="49"/>
    </row>
    <row r="7" spans="1:7" ht="13.5" x14ac:dyDescent="0.25">
      <c r="A7" s="6" t="s">
        <v>41</v>
      </c>
      <c r="B7" s="3"/>
      <c r="C7" s="471"/>
      <c r="D7" s="472"/>
      <c r="E7" s="413"/>
      <c r="F7" s="62">
        <v>60</v>
      </c>
      <c r="G7" s="24">
        <f t="shared" ref="G7:G14" si="0">SUM(F7*E7)</f>
        <v>0</v>
      </c>
    </row>
    <row r="8" spans="1:7" ht="26.25" thickBot="1" x14ac:dyDescent="0.3">
      <c r="A8" s="25" t="s">
        <v>43</v>
      </c>
      <c r="B8" s="93" t="s">
        <v>119</v>
      </c>
      <c r="C8" s="449"/>
      <c r="D8" s="450"/>
      <c r="E8" s="412"/>
      <c r="F8" s="103">
        <v>1</v>
      </c>
      <c r="G8" s="45">
        <f>SUM(F8*E8)</f>
        <v>0</v>
      </c>
    </row>
    <row r="9" spans="1:7" x14ac:dyDescent="0.2">
      <c r="A9" s="29" t="s">
        <v>32</v>
      </c>
      <c r="B9" s="37"/>
      <c r="C9" s="456"/>
      <c r="D9" s="457"/>
      <c r="E9" s="31"/>
      <c r="F9" s="37"/>
      <c r="G9" s="49"/>
    </row>
    <row r="10" spans="1:7" ht="43.5" customHeight="1" x14ac:dyDescent="0.2">
      <c r="A10" s="21" t="s">
        <v>118</v>
      </c>
      <c r="B10" s="22">
        <v>2</v>
      </c>
      <c r="C10" s="458"/>
      <c r="D10" s="459"/>
      <c r="E10" s="414"/>
      <c r="F10" s="23">
        <v>2</v>
      </c>
      <c r="G10" s="24">
        <f t="shared" si="0"/>
        <v>0</v>
      </c>
    </row>
    <row r="11" spans="1:7" ht="56.25" customHeight="1" thickBot="1" x14ac:dyDescent="0.25">
      <c r="A11" s="25" t="s">
        <v>113</v>
      </c>
      <c r="B11" s="26" t="s">
        <v>94</v>
      </c>
      <c r="C11" s="460"/>
      <c r="D11" s="461"/>
      <c r="E11" s="415"/>
      <c r="F11" s="101">
        <v>1</v>
      </c>
      <c r="G11" s="45">
        <f t="shared" si="0"/>
        <v>0</v>
      </c>
    </row>
    <row r="12" spans="1:7" x14ac:dyDescent="0.2">
      <c r="A12" s="56" t="s">
        <v>91</v>
      </c>
      <c r="B12" s="36"/>
      <c r="C12" s="462"/>
      <c r="D12" s="463"/>
      <c r="E12" s="416"/>
      <c r="F12" s="32">
        <v>1</v>
      </c>
      <c r="G12" s="49">
        <f>SUM(F12*E12)</f>
        <v>0</v>
      </c>
    </row>
    <row r="13" spans="1:7" x14ac:dyDescent="0.2">
      <c r="A13" s="40"/>
      <c r="B13" s="22"/>
      <c r="C13" s="451"/>
      <c r="D13" s="452"/>
      <c r="E13" s="414"/>
      <c r="F13" s="70">
        <v>1</v>
      </c>
      <c r="G13" s="24">
        <f t="shared" si="0"/>
        <v>0</v>
      </c>
    </row>
    <row r="14" spans="1:7" ht="13.5" thickBot="1" x14ac:dyDescent="0.25">
      <c r="A14" s="94"/>
      <c r="B14" s="42"/>
      <c r="C14" s="453"/>
      <c r="D14" s="454"/>
      <c r="E14" s="417"/>
      <c r="F14" s="102">
        <v>1</v>
      </c>
      <c r="G14" s="45">
        <f t="shared" si="0"/>
        <v>0</v>
      </c>
    </row>
    <row r="15" spans="1:7" ht="13.5" thickBot="1" x14ac:dyDescent="0.25">
      <c r="A15" s="63" t="s">
        <v>85</v>
      </c>
      <c r="B15" s="16"/>
      <c r="C15" s="455"/>
      <c r="D15" s="455"/>
      <c r="E15" s="16"/>
      <c r="F15" s="16"/>
      <c r="G15" s="336">
        <f>SUM(G4:G14)</f>
        <v>0</v>
      </c>
    </row>
    <row r="16" spans="1:7" x14ac:dyDescent="0.2">
      <c r="E16" t="s">
        <v>135</v>
      </c>
    </row>
    <row r="18" spans="1:7" s="16" customFormat="1" ht="13.5" customHeight="1" x14ac:dyDescent="0.2">
      <c r="A18" s="96" t="s">
        <v>103</v>
      </c>
      <c r="B18" s="81"/>
      <c r="C18" s="464"/>
      <c r="D18" s="464"/>
    </row>
    <row r="19" spans="1:7" s="16" customFormat="1" ht="13.5" customHeight="1" thickBot="1" x14ac:dyDescent="0.25">
      <c r="A19" s="1" t="s">
        <v>115</v>
      </c>
      <c r="B19" s="81"/>
      <c r="C19" s="465"/>
      <c r="D19" s="465"/>
    </row>
    <row r="20" spans="1:7" s="16" customFormat="1" ht="93" customHeight="1" thickBot="1" x14ac:dyDescent="0.25">
      <c r="A20" s="435"/>
      <c r="B20" s="436"/>
      <c r="C20" s="436"/>
      <c r="D20" s="436"/>
      <c r="E20" s="436"/>
      <c r="F20" s="436"/>
      <c r="G20" s="437"/>
    </row>
  </sheetData>
  <sheetProtection password="FB12" sheet="1" objects="1" scenarios="1"/>
  <mergeCells count="18">
    <mergeCell ref="C18:D18"/>
    <mergeCell ref="C19:D19"/>
    <mergeCell ref="A20:G20"/>
    <mergeCell ref="C1:D1"/>
    <mergeCell ref="C2:D2"/>
    <mergeCell ref="C3:D3"/>
    <mergeCell ref="C4:D4"/>
    <mergeCell ref="C5:D5"/>
    <mergeCell ref="C6:D6"/>
    <mergeCell ref="C7:D7"/>
    <mergeCell ref="C8:D8"/>
    <mergeCell ref="C13:D13"/>
    <mergeCell ref="C14:D14"/>
    <mergeCell ref="C15:D15"/>
    <mergeCell ref="C9:D9"/>
    <mergeCell ref="C10:D10"/>
    <mergeCell ref="C11:D11"/>
    <mergeCell ref="C12:D12"/>
  </mergeCells>
  <phoneticPr fontId="5" type="noConversion"/>
  <pageMargins left="0.75" right="0.75" top="1" bottom="1" header="0.5" footer="0.5"/>
  <pageSetup paperSize="9" scale="88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34"/>
    <pageSetUpPr fitToPage="1"/>
  </sheetPr>
  <dimension ref="A1:J66"/>
  <sheetViews>
    <sheetView zoomScale="145" zoomScaleNormal="145" workbookViewId="0">
      <selection activeCell="A44" sqref="A44"/>
    </sheetView>
  </sheetViews>
  <sheetFormatPr defaultColWidth="11.42578125" defaultRowHeight="12.75" x14ac:dyDescent="0.2"/>
  <cols>
    <col min="1" max="1" width="36.42578125" customWidth="1"/>
    <col min="2" max="2" width="11.42578125" customWidth="1"/>
    <col min="3" max="3" width="10.28515625" customWidth="1"/>
    <col min="4" max="4" width="10.140625" customWidth="1"/>
    <col min="5" max="5" width="7.28515625" customWidth="1"/>
    <col min="6" max="6" width="6" customWidth="1"/>
    <col min="7" max="7" width="10" customWidth="1"/>
    <col min="8" max="8" width="11.7109375" customWidth="1"/>
    <col min="9" max="9" width="6.85546875" customWidth="1"/>
    <col min="10" max="10" width="5.7109375" customWidth="1"/>
  </cols>
  <sheetData>
    <row r="1" spans="1:10" ht="25.5" customHeight="1" thickBot="1" x14ac:dyDescent="0.3">
      <c r="A1" s="141">
        <f>'Forside - Oversikt'!A5</f>
        <v>0</v>
      </c>
    </row>
    <row r="2" spans="1:10" ht="21" thickBot="1" x14ac:dyDescent="0.35">
      <c r="A2" s="108" t="s">
        <v>126</v>
      </c>
      <c r="B2" s="104"/>
      <c r="C2" s="477">
        <v>2016</v>
      </c>
      <c r="D2" s="478"/>
      <c r="E2" s="478"/>
      <c r="F2" s="478"/>
      <c r="G2" s="479">
        <v>2017</v>
      </c>
      <c r="H2" s="480"/>
      <c r="I2" s="480"/>
      <c r="J2" s="481"/>
    </row>
    <row r="3" spans="1:10" ht="14.25" thickBot="1" x14ac:dyDescent="0.3">
      <c r="A3" s="18" t="s">
        <v>0</v>
      </c>
      <c r="B3" s="9"/>
      <c r="C3" s="105" t="s">
        <v>127</v>
      </c>
      <c r="D3" s="10" t="s">
        <v>128</v>
      </c>
      <c r="E3" s="11" t="s">
        <v>1</v>
      </c>
      <c r="F3" s="109" t="s">
        <v>33</v>
      </c>
      <c r="G3" s="105" t="s">
        <v>127</v>
      </c>
      <c r="H3" s="10" t="s">
        <v>128</v>
      </c>
      <c r="I3" s="11" t="s">
        <v>1</v>
      </c>
      <c r="J3" s="109" t="s">
        <v>33</v>
      </c>
    </row>
    <row r="4" spans="1:10" ht="13.5" x14ac:dyDescent="0.25">
      <c r="A4" s="19" t="s">
        <v>59</v>
      </c>
      <c r="B4" s="12"/>
      <c r="C4" s="110"/>
      <c r="D4" s="111"/>
      <c r="E4" s="12"/>
      <c r="F4" s="20"/>
      <c r="G4" s="110"/>
      <c r="H4" s="111"/>
      <c r="I4" s="12"/>
      <c r="J4" s="20"/>
    </row>
    <row r="5" spans="1:10" x14ac:dyDescent="0.2">
      <c r="A5" s="21" t="s">
        <v>60</v>
      </c>
      <c r="B5" s="22"/>
      <c r="C5" s="226"/>
      <c r="D5" s="146"/>
      <c r="E5" s="23">
        <v>50</v>
      </c>
      <c r="F5" s="24">
        <f>SUM(D5*E5)</f>
        <v>0</v>
      </c>
      <c r="G5" s="226"/>
      <c r="H5" s="146"/>
      <c r="I5" s="23">
        <v>50</v>
      </c>
      <c r="J5" s="24">
        <f>SUM(H5*I5)</f>
        <v>0</v>
      </c>
    </row>
    <row r="6" spans="1:10" x14ac:dyDescent="0.2">
      <c r="A6" s="21" t="s">
        <v>62</v>
      </c>
      <c r="B6" s="22"/>
      <c r="C6" s="226"/>
      <c r="D6" s="146"/>
      <c r="E6" s="23">
        <v>2</v>
      </c>
      <c r="F6" s="24">
        <f>SUM(D6*E6)</f>
        <v>0</v>
      </c>
      <c r="G6" s="226"/>
      <c r="H6" s="146"/>
      <c r="I6" s="23">
        <v>2</v>
      </c>
      <c r="J6" s="24">
        <f>SUM(H6*I6)</f>
        <v>0</v>
      </c>
    </row>
    <row r="7" spans="1:10" ht="13.5" thickBot="1" x14ac:dyDescent="0.25">
      <c r="A7" s="25" t="s">
        <v>61</v>
      </c>
      <c r="B7" s="26"/>
      <c r="C7" s="228"/>
      <c r="D7" s="229"/>
      <c r="E7" s="27">
        <v>1</v>
      </c>
      <c r="F7" s="28">
        <f>SUM(D7*E7)</f>
        <v>0</v>
      </c>
      <c r="G7" s="228"/>
      <c r="H7" s="229"/>
      <c r="I7" s="27">
        <v>1</v>
      </c>
      <c r="J7" s="28">
        <f>SUM(H7*I7)</f>
        <v>0</v>
      </c>
    </row>
    <row r="8" spans="1:10" x14ac:dyDescent="0.2">
      <c r="A8" s="29" t="s">
        <v>45</v>
      </c>
      <c r="B8" s="30"/>
      <c r="C8" s="112"/>
      <c r="D8" s="113"/>
      <c r="E8" s="32"/>
      <c r="F8" s="33"/>
      <c r="G8" s="112"/>
      <c r="H8" s="113"/>
      <c r="I8" s="32"/>
      <c r="J8" s="33"/>
    </row>
    <row r="9" spans="1:10" x14ac:dyDescent="0.2">
      <c r="A9" s="34" t="s">
        <v>4</v>
      </c>
      <c r="B9" s="22"/>
      <c r="C9" s="226"/>
      <c r="D9" s="146"/>
      <c r="E9" s="23">
        <v>5</v>
      </c>
      <c r="F9" s="24">
        <f>SUM(D9*E9)</f>
        <v>0</v>
      </c>
      <c r="G9" s="226"/>
      <c r="H9" s="146"/>
      <c r="I9" s="23">
        <v>5</v>
      </c>
      <c r="J9" s="24">
        <f>SUM(H9*I9)</f>
        <v>0</v>
      </c>
    </row>
    <row r="10" spans="1:10" ht="13.5" thickBot="1" x14ac:dyDescent="0.25">
      <c r="A10" s="35" t="s">
        <v>46</v>
      </c>
      <c r="B10" s="26"/>
      <c r="C10" s="228"/>
      <c r="D10" s="229"/>
      <c r="E10" s="27">
        <v>1</v>
      </c>
      <c r="F10" s="28">
        <f>SUM(D10*E10)</f>
        <v>0</v>
      </c>
      <c r="G10" s="228"/>
      <c r="H10" s="229"/>
      <c r="I10" s="27">
        <v>1</v>
      </c>
      <c r="J10" s="28">
        <f>SUM(H10*I10)</f>
        <v>0</v>
      </c>
    </row>
    <row r="11" spans="1:10" x14ac:dyDescent="0.2">
      <c r="A11" s="29" t="s">
        <v>47</v>
      </c>
      <c r="B11" s="36"/>
      <c r="C11" s="112"/>
      <c r="D11" s="113"/>
      <c r="E11" s="32"/>
      <c r="F11" s="33"/>
      <c r="G11" s="112"/>
      <c r="H11" s="113"/>
      <c r="I11" s="37"/>
      <c r="J11" s="38"/>
    </row>
    <row r="12" spans="1:10" ht="25.5" x14ac:dyDescent="0.2">
      <c r="A12" s="39" t="s">
        <v>129</v>
      </c>
      <c r="B12" s="22"/>
      <c r="C12" s="226"/>
      <c r="D12" s="146"/>
      <c r="E12" s="23">
        <v>5</v>
      </c>
      <c r="F12" s="24">
        <f>SUM(D12*E12)</f>
        <v>0</v>
      </c>
      <c r="G12" s="226"/>
      <c r="H12" s="146"/>
      <c r="I12" s="23">
        <v>5</v>
      </c>
      <c r="J12" s="24">
        <f>SUM(H12*I12)</f>
        <v>0</v>
      </c>
    </row>
    <row r="13" spans="1:10" x14ac:dyDescent="0.2">
      <c r="A13" s="39" t="s">
        <v>130</v>
      </c>
      <c r="B13" s="22"/>
      <c r="C13" s="226"/>
      <c r="D13" s="146"/>
      <c r="E13" s="23">
        <v>4.5</v>
      </c>
      <c r="F13" s="24">
        <f>SUM(D13*E13)</f>
        <v>0</v>
      </c>
      <c r="G13" s="226"/>
      <c r="H13" s="146"/>
      <c r="I13" s="23">
        <v>4.5</v>
      </c>
      <c r="J13" s="24">
        <f>SUM(H13*I13)</f>
        <v>0</v>
      </c>
    </row>
    <row r="14" spans="1:10" ht="13.5" thickBot="1" x14ac:dyDescent="0.25">
      <c r="A14" s="41" t="s">
        <v>131</v>
      </c>
      <c r="B14" s="42"/>
      <c r="C14" s="228"/>
      <c r="D14" s="248"/>
      <c r="E14" s="44">
        <v>1</v>
      </c>
      <c r="F14" s="45">
        <f>SUM(D14*E14)</f>
        <v>0</v>
      </c>
      <c r="G14" s="228"/>
      <c r="H14" s="248"/>
      <c r="I14" s="44">
        <v>1</v>
      </c>
      <c r="J14" s="45">
        <f>SUM(H14*I14)</f>
        <v>0</v>
      </c>
    </row>
    <row r="15" spans="1:10" x14ac:dyDescent="0.2">
      <c r="A15" s="46" t="s">
        <v>48</v>
      </c>
      <c r="B15" s="47"/>
      <c r="C15" s="112"/>
      <c r="D15" s="114"/>
      <c r="E15" s="115"/>
      <c r="F15" s="116"/>
      <c r="G15" s="112"/>
      <c r="H15" s="114"/>
      <c r="I15" s="48"/>
      <c r="J15" s="49"/>
    </row>
    <row r="16" spans="1:10" ht="25.5" x14ac:dyDescent="0.2">
      <c r="A16" s="39" t="s">
        <v>129</v>
      </c>
      <c r="B16" s="50"/>
      <c r="C16" s="226"/>
      <c r="D16" s="146"/>
      <c r="E16" s="23">
        <v>7</v>
      </c>
      <c r="F16" s="49">
        <f>SUM(D16*E16)</f>
        <v>0</v>
      </c>
      <c r="G16" s="226"/>
      <c r="H16" s="146"/>
      <c r="I16" s="23">
        <v>7</v>
      </c>
      <c r="J16" s="49">
        <f>SUM(H16*I16)</f>
        <v>0</v>
      </c>
    </row>
    <row r="17" spans="1:10" x14ac:dyDescent="0.2">
      <c r="A17" s="39" t="s">
        <v>130</v>
      </c>
      <c r="B17" s="51"/>
      <c r="C17" s="226"/>
      <c r="D17" s="229"/>
      <c r="E17" s="27">
        <v>5</v>
      </c>
      <c r="F17" s="49">
        <f>SUM(D17*E17)</f>
        <v>0</v>
      </c>
      <c r="G17" s="226"/>
      <c r="H17" s="229"/>
      <c r="I17" s="27">
        <v>5</v>
      </c>
      <c r="J17" s="49">
        <f>SUM(H17*I17)</f>
        <v>0</v>
      </c>
    </row>
    <row r="18" spans="1:10" ht="25.5" x14ac:dyDescent="0.2">
      <c r="A18" s="140" t="s">
        <v>141</v>
      </c>
      <c r="B18" s="50"/>
      <c r="C18" s="226"/>
      <c r="D18" s="146"/>
      <c r="E18" s="23">
        <v>1</v>
      </c>
      <c r="F18" s="49">
        <f>SUM(D18*E18)</f>
        <v>0</v>
      </c>
      <c r="G18" s="226"/>
      <c r="H18" s="146"/>
      <c r="I18" s="23">
        <v>1</v>
      </c>
      <c r="J18" s="49">
        <f>SUM(H18*I18)</f>
        <v>0</v>
      </c>
    </row>
    <row r="19" spans="1:10" x14ac:dyDescent="0.2">
      <c r="A19" s="53" t="s">
        <v>4</v>
      </c>
      <c r="B19" s="54"/>
      <c r="C19" s="226"/>
      <c r="D19" s="239"/>
      <c r="E19" s="55">
        <v>1</v>
      </c>
      <c r="F19" s="49">
        <f>SUM(D19*E19)</f>
        <v>0</v>
      </c>
      <c r="G19" s="226"/>
      <c r="H19" s="239"/>
      <c r="I19" s="55">
        <v>1</v>
      </c>
      <c r="J19" s="49">
        <f>SUM(H19*I19)</f>
        <v>0</v>
      </c>
    </row>
    <row r="20" spans="1:10" ht="13.5" thickBot="1" x14ac:dyDescent="0.25">
      <c r="A20" s="52" t="s">
        <v>4</v>
      </c>
      <c r="B20" s="51"/>
      <c r="C20" s="228"/>
      <c r="D20" s="229"/>
      <c r="E20" s="27">
        <v>1</v>
      </c>
      <c r="F20" s="49">
        <f>SUM(D20*E20)</f>
        <v>0</v>
      </c>
      <c r="G20" s="228"/>
      <c r="H20" s="229"/>
      <c r="I20" s="27">
        <v>1</v>
      </c>
      <c r="J20" s="49">
        <f>SUM(H20*I20)</f>
        <v>0</v>
      </c>
    </row>
    <row r="21" spans="1:10" x14ac:dyDescent="0.2">
      <c r="A21" s="56" t="s">
        <v>5</v>
      </c>
      <c r="B21" s="57"/>
      <c r="C21" s="112"/>
      <c r="D21" s="113"/>
      <c r="E21" s="32"/>
      <c r="F21" s="33"/>
      <c r="G21" s="112"/>
      <c r="H21" s="113"/>
      <c r="I21" s="37"/>
      <c r="J21" s="38"/>
    </row>
    <row r="22" spans="1:10" x14ac:dyDescent="0.2">
      <c r="A22" s="21" t="s">
        <v>50</v>
      </c>
      <c r="B22" s="50"/>
      <c r="C22" s="242"/>
      <c r="D22" s="146"/>
      <c r="E22" s="23">
        <v>5</v>
      </c>
      <c r="F22" s="49">
        <f>SUM(D22*E22)</f>
        <v>0</v>
      </c>
      <c r="G22" s="242"/>
      <c r="H22" s="146"/>
      <c r="I22" s="23">
        <v>5</v>
      </c>
      <c r="J22" s="49">
        <f>SUM(H22*I22)</f>
        <v>0</v>
      </c>
    </row>
    <row r="23" spans="1:10" ht="26.25" thickBot="1" x14ac:dyDescent="0.25">
      <c r="A23" s="25" t="s">
        <v>49</v>
      </c>
      <c r="B23" s="51"/>
      <c r="C23" s="243"/>
      <c r="D23" s="229"/>
      <c r="E23" s="27">
        <v>1</v>
      </c>
      <c r="F23" s="28">
        <f>SUM(D23*E23)</f>
        <v>0</v>
      </c>
      <c r="G23" s="243"/>
      <c r="H23" s="229"/>
      <c r="I23" s="27">
        <v>1</v>
      </c>
      <c r="J23" s="28">
        <f>SUM(H23*I23)</f>
        <v>0</v>
      </c>
    </row>
    <row r="24" spans="1:10" x14ac:dyDescent="0.2">
      <c r="A24" s="29" t="s">
        <v>52</v>
      </c>
      <c r="B24" s="36"/>
      <c r="C24" s="117"/>
      <c r="D24" s="113"/>
      <c r="E24" s="32"/>
      <c r="F24" s="33"/>
      <c r="G24" s="117"/>
      <c r="H24" s="113"/>
      <c r="I24" s="37"/>
      <c r="J24" s="38"/>
    </row>
    <row r="25" spans="1:10" x14ac:dyDescent="0.2">
      <c r="A25" s="40" t="s">
        <v>51</v>
      </c>
      <c r="B25" s="22"/>
      <c r="C25" s="242"/>
      <c r="D25" s="146"/>
      <c r="E25" s="23">
        <v>10</v>
      </c>
      <c r="F25" s="24">
        <f>SUM(D25*E25)</f>
        <v>0</v>
      </c>
      <c r="G25" s="242"/>
      <c r="H25" s="146"/>
      <c r="I25" s="23">
        <v>10</v>
      </c>
      <c r="J25" s="24">
        <f>SUM(H25*I25)</f>
        <v>0</v>
      </c>
    </row>
    <row r="26" spans="1:10" ht="13.5" thickBot="1" x14ac:dyDescent="0.25">
      <c r="A26" s="35" t="s">
        <v>51</v>
      </c>
      <c r="B26" s="26"/>
      <c r="C26" s="243"/>
      <c r="D26" s="229"/>
      <c r="E26" s="27"/>
      <c r="F26" s="28">
        <f>SUM(D26*E26)</f>
        <v>0</v>
      </c>
      <c r="G26" s="243"/>
      <c r="H26" s="229"/>
      <c r="I26" s="27"/>
      <c r="J26" s="28">
        <f>SUM(H26*I26)</f>
        <v>0</v>
      </c>
    </row>
    <row r="27" spans="1:10" x14ac:dyDescent="0.2">
      <c r="A27" s="56" t="s">
        <v>6</v>
      </c>
      <c r="B27" s="36"/>
      <c r="C27" s="231"/>
      <c r="D27" s="145"/>
      <c r="E27" s="37"/>
      <c r="F27" s="38"/>
      <c r="G27" s="231"/>
      <c r="H27" s="145"/>
      <c r="I27" s="37"/>
      <c r="J27" s="38"/>
    </row>
    <row r="28" spans="1:10" x14ac:dyDescent="0.2">
      <c r="A28" s="21" t="s">
        <v>7</v>
      </c>
      <c r="B28" s="22"/>
      <c r="C28" s="226"/>
      <c r="D28" s="146"/>
      <c r="E28" s="23">
        <v>18</v>
      </c>
      <c r="F28" s="24">
        <f>SUM(D28*E28)</f>
        <v>0</v>
      </c>
      <c r="G28" s="226"/>
      <c r="H28" s="146"/>
      <c r="I28" s="23">
        <v>18</v>
      </c>
      <c r="J28" s="24">
        <f>SUM(H28*I28)</f>
        <v>0</v>
      </c>
    </row>
    <row r="29" spans="1:10" ht="13.5" thickBot="1" x14ac:dyDescent="0.25">
      <c r="A29" s="25" t="s">
        <v>8</v>
      </c>
      <c r="B29" s="26"/>
      <c r="C29" s="228"/>
      <c r="D29" s="229"/>
      <c r="E29" s="27">
        <v>3</v>
      </c>
      <c r="F29" s="28">
        <f>SUM(D29*E29)</f>
        <v>0</v>
      </c>
      <c r="G29" s="228"/>
      <c r="H29" s="229"/>
      <c r="I29" s="27">
        <v>3</v>
      </c>
      <c r="J29" s="28">
        <f>SUM(H29*I29)</f>
        <v>0</v>
      </c>
    </row>
    <row r="30" spans="1:10" x14ac:dyDescent="0.2">
      <c r="A30" s="29" t="s">
        <v>53</v>
      </c>
      <c r="B30" s="36"/>
      <c r="C30" s="112"/>
      <c r="D30" s="113"/>
      <c r="E30" s="32"/>
      <c r="F30" s="33"/>
      <c r="G30" s="112"/>
      <c r="H30" s="113"/>
      <c r="I30" s="37"/>
      <c r="J30" s="38"/>
    </row>
    <row r="31" spans="1:10" ht="25.5" x14ac:dyDescent="0.2">
      <c r="A31" s="40" t="s">
        <v>9</v>
      </c>
      <c r="B31" s="22"/>
      <c r="C31" s="226"/>
      <c r="D31" s="146"/>
      <c r="E31" s="23">
        <v>145</v>
      </c>
      <c r="F31" s="24">
        <f>SUM(D31*E31)</f>
        <v>0</v>
      </c>
      <c r="G31" s="226"/>
      <c r="H31" s="146"/>
      <c r="I31" s="23">
        <v>145</v>
      </c>
      <c r="J31" s="24">
        <f>SUM(H31*I31)</f>
        <v>0</v>
      </c>
    </row>
    <row r="32" spans="1:10" ht="25.5" x14ac:dyDescent="0.2">
      <c r="A32" s="40" t="s">
        <v>56</v>
      </c>
      <c r="B32" s="22"/>
      <c r="C32" s="226"/>
      <c r="D32" s="146"/>
      <c r="E32" s="58">
        <v>40</v>
      </c>
      <c r="F32" s="59">
        <f>SUM(D32*E32)</f>
        <v>0</v>
      </c>
      <c r="G32" s="226"/>
      <c r="H32" s="146"/>
      <c r="I32" s="58">
        <v>40</v>
      </c>
      <c r="J32" s="59">
        <f>SUM(H32*I32)</f>
        <v>0</v>
      </c>
    </row>
    <row r="33" spans="1:10" x14ac:dyDescent="0.2">
      <c r="A33" s="40" t="s">
        <v>11</v>
      </c>
      <c r="B33" s="22" t="s">
        <v>36</v>
      </c>
      <c r="C33" s="226"/>
      <c r="D33" s="146"/>
      <c r="E33" s="23">
        <v>40</v>
      </c>
      <c r="F33" s="24">
        <f>SUM(D33*E33)</f>
        <v>0</v>
      </c>
      <c r="G33" s="226"/>
      <c r="H33" s="146"/>
      <c r="I33" s="23">
        <v>40</v>
      </c>
      <c r="J33" s="24">
        <f>SUM(H33*I33)</f>
        <v>0</v>
      </c>
    </row>
    <row r="34" spans="1:10" ht="13.5" thickBot="1" x14ac:dyDescent="0.25">
      <c r="A34" s="41" t="s">
        <v>132</v>
      </c>
      <c r="B34" s="42" t="s">
        <v>37</v>
      </c>
      <c r="C34" s="243"/>
      <c r="D34" s="248"/>
      <c r="E34" s="44">
        <v>20</v>
      </c>
      <c r="F34" s="45">
        <f>SUM(D34*E34)</f>
        <v>0</v>
      </c>
      <c r="G34" s="243"/>
      <c r="H34" s="248"/>
      <c r="I34" s="44">
        <v>20</v>
      </c>
      <c r="J34" s="45">
        <f>SUM(H34*I34)</f>
        <v>0</v>
      </c>
    </row>
    <row r="35" spans="1:10" x14ac:dyDescent="0.2">
      <c r="A35" s="60" t="s">
        <v>55</v>
      </c>
      <c r="B35" s="61"/>
      <c r="C35" s="117"/>
      <c r="D35" s="118"/>
      <c r="E35" s="119"/>
      <c r="F35" s="116"/>
      <c r="G35" s="117"/>
      <c r="H35" s="118"/>
      <c r="I35" s="55"/>
      <c r="J35" s="49"/>
    </row>
    <row r="36" spans="1:10" ht="13.5" thickBot="1" x14ac:dyDescent="0.25">
      <c r="A36" s="418"/>
      <c r="B36" s="26"/>
      <c r="C36" s="337"/>
      <c r="D36" s="229"/>
      <c r="E36" s="229"/>
      <c r="F36" s="28"/>
      <c r="G36" s="337"/>
      <c r="H36" s="229"/>
      <c r="I36" s="229"/>
      <c r="J36" s="28"/>
    </row>
    <row r="37" spans="1:10" ht="13.5" thickBot="1" x14ac:dyDescent="0.25">
      <c r="A37" s="120" t="s">
        <v>58</v>
      </c>
      <c r="B37" s="121"/>
      <c r="C37" s="122"/>
      <c r="D37" s="121"/>
      <c r="E37" s="121"/>
      <c r="F37" s="123">
        <f>SUM(F5:F36)</f>
        <v>0</v>
      </c>
      <c r="G37" s="124"/>
      <c r="H37" s="125"/>
      <c r="I37" s="125"/>
      <c r="J37" s="126">
        <f>SUM(J5:J36)</f>
        <v>0</v>
      </c>
    </row>
    <row r="38" spans="1:10" ht="13.5" thickBot="1" x14ac:dyDescent="0.25"/>
    <row r="39" spans="1:10" ht="21" thickBot="1" x14ac:dyDescent="0.35">
      <c r="A39" s="95" t="s">
        <v>101</v>
      </c>
      <c r="B39" s="16"/>
      <c r="C39" s="477">
        <v>2016</v>
      </c>
      <c r="D39" s="478"/>
      <c r="E39" s="478"/>
      <c r="F39" s="478"/>
      <c r="G39" s="479">
        <v>2017</v>
      </c>
      <c r="H39" s="480"/>
      <c r="I39" s="480"/>
      <c r="J39" s="481"/>
    </row>
    <row r="40" spans="1:10" ht="14.25" thickBot="1" x14ac:dyDescent="0.3">
      <c r="A40" s="64" t="s">
        <v>64</v>
      </c>
      <c r="B40" s="15"/>
      <c r="C40" s="105" t="s">
        <v>133</v>
      </c>
      <c r="D40" s="107" t="s">
        <v>12</v>
      </c>
      <c r="E40" s="8" t="s">
        <v>1</v>
      </c>
      <c r="F40" s="65" t="s">
        <v>33</v>
      </c>
      <c r="G40" s="127" t="s">
        <v>133</v>
      </c>
      <c r="H40" s="107" t="s">
        <v>12</v>
      </c>
      <c r="I40" s="8" t="s">
        <v>1</v>
      </c>
      <c r="J40" s="65" t="s">
        <v>33</v>
      </c>
    </row>
    <row r="41" spans="1:10" x14ac:dyDescent="0.2">
      <c r="A41" s="66" t="s">
        <v>63</v>
      </c>
      <c r="B41" s="67"/>
      <c r="C41" s="308"/>
      <c r="D41" s="145"/>
      <c r="E41" s="31"/>
      <c r="F41" s="38"/>
      <c r="G41" s="308"/>
      <c r="H41" s="145"/>
      <c r="I41" s="31"/>
      <c r="J41" s="38"/>
    </row>
    <row r="42" spans="1:10" x14ac:dyDescent="0.2">
      <c r="A42" s="21" t="s">
        <v>13</v>
      </c>
      <c r="B42" s="69"/>
      <c r="C42" s="226"/>
      <c r="D42" s="146"/>
      <c r="E42" s="23">
        <v>1</v>
      </c>
      <c r="F42" s="24">
        <f t="shared" ref="F42:F47" si="0">SUM(D42*E42)</f>
        <v>0</v>
      </c>
      <c r="G42" s="226"/>
      <c r="H42" s="146"/>
      <c r="I42" s="23">
        <v>1</v>
      </c>
      <c r="J42" s="24">
        <f t="shared" ref="J42:J47" si="1">SUM(H42*I42)</f>
        <v>0</v>
      </c>
    </row>
    <row r="43" spans="1:10" ht="25.5" x14ac:dyDescent="0.2">
      <c r="A43" s="21" t="s">
        <v>40</v>
      </c>
      <c r="B43" s="22"/>
      <c r="C43" s="226"/>
      <c r="D43" s="146"/>
      <c r="E43" s="23">
        <v>1</v>
      </c>
      <c r="F43" s="24">
        <f t="shared" si="0"/>
        <v>0</v>
      </c>
      <c r="G43" s="226"/>
      <c r="H43" s="146"/>
      <c r="I43" s="23">
        <v>1</v>
      </c>
      <c r="J43" s="24">
        <f t="shared" si="1"/>
        <v>0</v>
      </c>
    </row>
    <row r="44" spans="1:10" s="16" customFormat="1" ht="13.5" customHeight="1" x14ac:dyDescent="0.2">
      <c r="A44" s="72" t="s">
        <v>14</v>
      </c>
      <c r="B44" s="13"/>
      <c r="C44" s="245"/>
      <c r="D44" s="314"/>
      <c r="E44" s="14">
        <v>1.5</v>
      </c>
      <c r="F44" s="71">
        <f t="shared" si="0"/>
        <v>0</v>
      </c>
      <c r="G44" s="245"/>
      <c r="H44" s="314"/>
      <c r="I44" s="14">
        <v>1.5</v>
      </c>
      <c r="J44" s="71">
        <f t="shared" si="1"/>
        <v>0</v>
      </c>
    </row>
    <row r="45" spans="1:10" s="16" customFormat="1" ht="13.5" customHeight="1" x14ac:dyDescent="0.2">
      <c r="A45" s="21" t="s">
        <v>15</v>
      </c>
      <c r="B45" s="69"/>
      <c r="C45" s="312"/>
      <c r="D45" s="146"/>
      <c r="E45" s="73">
        <v>0.5</v>
      </c>
      <c r="F45" s="71">
        <f t="shared" si="0"/>
        <v>0</v>
      </c>
      <c r="G45" s="312"/>
      <c r="H45" s="146"/>
      <c r="I45" s="73">
        <v>0.5</v>
      </c>
      <c r="J45" s="71">
        <f t="shared" si="1"/>
        <v>0</v>
      </c>
    </row>
    <row r="46" spans="1:10" s="16" customFormat="1" ht="25.5" x14ac:dyDescent="0.2">
      <c r="A46" s="21" t="s">
        <v>68</v>
      </c>
      <c r="B46" s="76" t="s">
        <v>16</v>
      </c>
      <c r="C46" s="419"/>
      <c r="D46" s="146"/>
      <c r="E46" s="23">
        <v>4</v>
      </c>
      <c r="F46" s="24">
        <f t="shared" si="0"/>
        <v>0</v>
      </c>
      <c r="G46" s="424"/>
      <c r="H46" s="146"/>
      <c r="I46" s="23">
        <v>4</v>
      </c>
      <c r="J46" s="24">
        <f t="shared" si="1"/>
        <v>0</v>
      </c>
    </row>
    <row r="47" spans="1:10" ht="26.25" thickBot="1" x14ac:dyDescent="0.25">
      <c r="A47" s="25"/>
      <c r="B47" s="106" t="s">
        <v>17</v>
      </c>
      <c r="C47" s="420"/>
      <c r="D47" s="229"/>
      <c r="E47" s="27">
        <v>8</v>
      </c>
      <c r="F47" s="28">
        <f t="shared" si="0"/>
        <v>0</v>
      </c>
      <c r="G47" s="425"/>
      <c r="H47" s="229"/>
      <c r="I47" s="27">
        <v>8</v>
      </c>
      <c r="J47" s="28">
        <f t="shared" si="1"/>
        <v>0</v>
      </c>
    </row>
    <row r="48" spans="1:10" x14ac:dyDescent="0.2">
      <c r="A48" s="29" t="s">
        <v>74</v>
      </c>
      <c r="B48" s="88"/>
      <c r="C48" s="421"/>
      <c r="D48" s="145"/>
      <c r="E48" s="37"/>
      <c r="F48" s="38"/>
      <c r="G48" s="231"/>
      <c r="H48" s="145"/>
      <c r="I48" s="37"/>
      <c r="J48" s="38"/>
    </row>
    <row r="49" spans="1:10" x14ac:dyDescent="0.2">
      <c r="A49" s="21" t="s">
        <v>75</v>
      </c>
      <c r="B49" s="69"/>
      <c r="C49" s="226"/>
      <c r="D49" s="146"/>
      <c r="E49" s="23">
        <v>0.75</v>
      </c>
      <c r="F49" s="24">
        <f>SUM(D49*E49)</f>
        <v>0</v>
      </c>
      <c r="G49" s="226"/>
      <c r="H49" s="146"/>
      <c r="I49" s="23">
        <v>0.75</v>
      </c>
      <c r="J49" s="24">
        <f>SUM(H49*I49)</f>
        <v>0</v>
      </c>
    </row>
    <row r="50" spans="1:10" ht="13.5" thickBot="1" x14ac:dyDescent="0.25">
      <c r="A50" s="74" t="s">
        <v>76</v>
      </c>
      <c r="B50" s="100">
        <v>0.25</v>
      </c>
      <c r="C50" s="316"/>
      <c r="D50" s="248"/>
      <c r="E50" s="44">
        <f>SUM(E49*B50)</f>
        <v>0.1875</v>
      </c>
      <c r="F50" s="97">
        <f>SUM(D50*E50)</f>
        <v>0</v>
      </c>
      <c r="G50" s="316"/>
      <c r="H50" s="248"/>
      <c r="I50" s="44">
        <f>SUM(I49*F50)</f>
        <v>0</v>
      </c>
      <c r="J50" s="97">
        <f>SUM(H50*I50)</f>
        <v>0</v>
      </c>
    </row>
    <row r="51" spans="1:10" x14ac:dyDescent="0.2">
      <c r="A51" s="92" t="s">
        <v>77</v>
      </c>
      <c r="B51" s="99"/>
      <c r="C51" s="318"/>
      <c r="D51" s="239"/>
      <c r="E51" s="55"/>
      <c r="F51" s="98"/>
      <c r="G51" s="318"/>
      <c r="H51" s="239"/>
      <c r="I51" s="55"/>
      <c r="J51" s="98"/>
    </row>
    <row r="52" spans="1:10" ht="25.5" x14ac:dyDescent="0.2">
      <c r="A52" s="21" t="s">
        <v>78</v>
      </c>
      <c r="B52" s="91"/>
      <c r="C52" s="312"/>
      <c r="D52" s="146"/>
      <c r="E52" s="23">
        <v>8</v>
      </c>
      <c r="F52" s="89">
        <f t="shared" ref="F52:F58" si="2">SUM(D52*E52)</f>
        <v>0</v>
      </c>
      <c r="G52" s="312"/>
      <c r="H52" s="146"/>
      <c r="I52" s="23">
        <v>8</v>
      </c>
      <c r="J52" s="89">
        <f>SUM(H52*I52)</f>
        <v>0</v>
      </c>
    </row>
    <row r="53" spans="1:10" ht="25.5" x14ac:dyDescent="0.2">
      <c r="A53" s="21" t="s">
        <v>79</v>
      </c>
      <c r="B53" s="69"/>
      <c r="C53" s="226"/>
      <c r="D53" s="146"/>
      <c r="E53" s="23">
        <v>16</v>
      </c>
      <c r="F53" s="89">
        <f t="shared" si="2"/>
        <v>0</v>
      </c>
      <c r="G53" s="226"/>
      <c r="H53" s="146"/>
      <c r="I53" s="23">
        <v>16</v>
      </c>
      <c r="J53" s="89">
        <f>SUM(H53*I53)</f>
        <v>0</v>
      </c>
    </row>
    <row r="54" spans="1:10" ht="13.5" thickBot="1" x14ac:dyDescent="0.25">
      <c r="A54" s="74" t="s">
        <v>19</v>
      </c>
      <c r="B54" s="75"/>
      <c r="C54" s="228"/>
      <c r="D54" s="248"/>
      <c r="E54" s="44">
        <v>8</v>
      </c>
      <c r="F54" s="97">
        <f t="shared" si="2"/>
        <v>0</v>
      </c>
      <c r="G54" s="228"/>
      <c r="H54" s="248"/>
      <c r="I54" s="44">
        <v>8</v>
      </c>
      <c r="J54" s="97">
        <f>SUM(H54*I54)</f>
        <v>0</v>
      </c>
    </row>
    <row r="55" spans="1:10" x14ac:dyDescent="0.2">
      <c r="A55" s="92" t="s">
        <v>18</v>
      </c>
      <c r="B55" s="90"/>
      <c r="C55" s="231"/>
      <c r="D55" s="239"/>
      <c r="E55" s="55"/>
      <c r="F55" s="98"/>
      <c r="G55" s="231"/>
      <c r="H55" s="239"/>
      <c r="I55" s="55"/>
      <c r="J55" s="98"/>
    </row>
    <row r="56" spans="1:10" x14ac:dyDescent="0.2">
      <c r="A56" s="21" t="s">
        <v>81</v>
      </c>
      <c r="B56" s="76"/>
      <c r="C56" s="226"/>
      <c r="D56" s="146"/>
      <c r="E56" s="23">
        <v>1.25</v>
      </c>
      <c r="F56" s="89">
        <f t="shared" si="2"/>
        <v>0</v>
      </c>
      <c r="G56" s="226"/>
      <c r="H56" s="146"/>
      <c r="I56" s="23">
        <v>1.25</v>
      </c>
      <c r="J56" s="89">
        <f>SUM(H56*I56)</f>
        <v>0</v>
      </c>
    </row>
    <row r="57" spans="1:10" ht="13.5" thickBot="1" x14ac:dyDescent="0.25">
      <c r="A57" s="77" t="s">
        <v>82</v>
      </c>
      <c r="B57" s="78"/>
      <c r="C57" s="312"/>
      <c r="D57" s="235"/>
      <c r="E57" s="73">
        <v>0.5</v>
      </c>
      <c r="F57" s="89">
        <f t="shared" si="2"/>
        <v>0</v>
      </c>
      <c r="G57" s="312"/>
      <c r="H57" s="235"/>
      <c r="I57" s="73">
        <v>0.5</v>
      </c>
      <c r="J57" s="89">
        <f>SUM(H57*I57)</f>
        <v>0</v>
      </c>
    </row>
    <row r="58" spans="1:10" x14ac:dyDescent="0.2">
      <c r="A58" s="128" t="s">
        <v>80</v>
      </c>
      <c r="B58" s="129"/>
      <c r="C58" s="422"/>
      <c r="D58" s="423"/>
      <c r="E58" s="130"/>
      <c r="F58" s="131">
        <f t="shared" si="2"/>
        <v>0</v>
      </c>
      <c r="G58" s="422"/>
      <c r="H58" s="423"/>
      <c r="I58" s="130"/>
      <c r="J58" s="131">
        <f>SUM(H58*I58)</f>
        <v>0</v>
      </c>
    </row>
    <row r="59" spans="1:10" x14ac:dyDescent="0.2">
      <c r="A59" s="21"/>
      <c r="B59" s="76"/>
      <c r="C59" s="226"/>
      <c r="D59" s="146"/>
      <c r="E59" s="146"/>
      <c r="F59" s="89">
        <f>SUM(D59*E59)</f>
        <v>0</v>
      </c>
      <c r="G59" s="226"/>
      <c r="H59" s="146"/>
      <c r="I59" s="146"/>
      <c r="J59" s="89">
        <f>SUM(H59*I59)</f>
        <v>0</v>
      </c>
    </row>
    <row r="60" spans="1:10" ht="13.5" thickBot="1" x14ac:dyDescent="0.25">
      <c r="A60" s="77"/>
      <c r="B60" s="78"/>
      <c r="C60" s="312"/>
      <c r="D60" s="235"/>
      <c r="E60" s="146"/>
      <c r="F60" s="89">
        <f>SUM(D60*E60)</f>
        <v>0</v>
      </c>
      <c r="G60" s="312"/>
      <c r="H60" s="235"/>
      <c r="I60" s="146"/>
      <c r="J60" s="89">
        <f>SUM(H60*I60)</f>
        <v>0</v>
      </c>
    </row>
    <row r="61" spans="1:10" ht="13.5" thickBot="1" x14ac:dyDescent="0.25">
      <c r="A61" s="120" t="s">
        <v>70</v>
      </c>
      <c r="B61" s="121"/>
      <c r="C61" s="122"/>
      <c r="D61" s="121"/>
      <c r="E61" s="121"/>
      <c r="F61" s="123">
        <f>SUM(F42:F60)</f>
        <v>0</v>
      </c>
      <c r="G61" s="124"/>
      <c r="H61" s="125"/>
      <c r="I61" s="125"/>
      <c r="J61" s="132">
        <f>SUM(J42:J60)</f>
        <v>0</v>
      </c>
    </row>
    <row r="62" spans="1:10" ht="13.5" thickBot="1" x14ac:dyDescent="0.25"/>
    <row r="63" spans="1:10" s="137" customFormat="1" ht="13.5" thickBot="1" x14ac:dyDescent="0.25">
      <c r="A63" s="133" t="s">
        <v>134</v>
      </c>
      <c r="B63" s="134"/>
      <c r="C63" s="134"/>
      <c r="D63" s="134"/>
      <c r="E63" s="134"/>
      <c r="F63" s="135">
        <f>SUM(F37+F61)</f>
        <v>0</v>
      </c>
      <c r="G63" s="134"/>
      <c r="H63" s="134"/>
      <c r="I63" s="134"/>
      <c r="J63" s="136">
        <f>SUM(J37+J61)</f>
        <v>0</v>
      </c>
    </row>
    <row r="65" spans="1:10" x14ac:dyDescent="0.2">
      <c r="A65" s="139" t="s">
        <v>103</v>
      </c>
      <c r="B65" s="138"/>
      <c r="C65" s="138"/>
      <c r="D65" s="138"/>
      <c r="E65" s="138"/>
      <c r="F65" s="138"/>
      <c r="G65" s="138"/>
      <c r="H65" s="138"/>
      <c r="I65" s="138"/>
      <c r="J65" s="138"/>
    </row>
    <row r="66" spans="1:10" ht="63.75" customHeight="1" x14ac:dyDescent="0.2">
      <c r="A66" s="474"/>
      <c r="B66" s="475"/>
      <c r="C66" s="475"/>
      <c r="D66" s="475"/>
      <c r="E66" s="475"/>
      <c r="F66" s="475"/>
      <c r="G66" s="475"/>
      <c r="H66" s="475"/>
      <c r="I66" s="475"/>
      <c r="J66" s="476"/>
    </row>
  </sheetData>
  <mergeCells count="5">
    <mergeCell ref="A66:J66"/>
    <mergeCell ref="C2:F2"/>
    <mergeCell ref="G2:J2"/>
    <mergeCell ref="C39:F39"/>
    <mergeCell ref="G39:J39"/>
  </mergeCells>
  <phoneticPr fontId="5" type="noConversion"/>
  <pageMargins left="0.75" right="0.75" top="0.39" bottom="0.28000000000000003" header="0.43" footer="0.24"/>
  <pageSetup paperSize="9" scale="7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Forside - Oversikt</vt:lpstr>
      <vt:lpstr>Undervisning masterprogrammet</vt:lpstr>
      <vt:lpstr>Annen undervisning</vt:lpstr>
      <vt:lpstr>Eksamen</vt:lpstr>
      <vt:lpstr>Grads- og stillingsbedømmelser</vt:lpstr>
      <vt:lpstr>Administrativt arbeid</vt:lpstr>
      <vt:lpstr>2årsplan</vt:lpstr>
    </vt:vector>
  </TitlesOfParts>
  <Company>IT-avd, UiB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ajfkb</dc:creator>
  <cp:lastModifiedBy>Lars Petter Holgersen</cp:lastModifiedBy>
  <cp:lastPrinted>2014-09-08T11:24:21Z</cp:lastPrinted>
  <dcterms:created xsi:type="dcterms:W3CDTF">2004-11-29T11:58:30Z</dcterms:created>
  <dcterms:modified xsi:type="dcterms:W3CDTF">2015-02-27T09:29:51Z</dcterms:modified>
</cp:coreProperties>
</file>